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57" documentId="13_ncr:1_{F6CB121F-512D-4AA6-A0C1-0FB36C537598}" xr6:coauthVersionLast="47" xr6:coauthVersionMax="47" xr10:uidLastSave="{D2AFA21C-0B0B-4A59-8777-4B4EA39962B5}"/>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<sst xmlns="http://schemas.openxmlformats.org/spreadsheetml/2006/main" count="179036" uniqueCount="39110">
  <si>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</si>
  <si>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</si>
  <si>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</si>
  <si>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</si>
  <si>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</si>
  <si>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</si>
  <si>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</si>
  <si>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</si>
  <si>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</si>
  <si>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</si>
  <si>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</si>
  <si>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</si>
  <si>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</si>
  <si>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</si>
  <si>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</si>
  <si>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</si>
  <si>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</si>
  <si>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</si>
  <si>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</si>
  <si>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</si>
  <si>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</si>
  <si>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</si>
  <si>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</si>
  <si>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</si>
  <si>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</si>
  <si>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</si>
  <si>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</si>
  <si>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</si>
  <si>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</si>
  <si>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</si>
  <si>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</si>
  <si>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</si>
  <si>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</si>
  <si>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</si>
  <si>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</si>
  <si>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</si>
  <si>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</si>
  <si>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</si>
  <si>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</si>
  <si>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</si>
  <si>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</si>
  <si>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</si>
  <si>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</si>
  <si>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</si>
  <si>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</si>
  <si>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</si>
  <si>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</si>
  <si>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</si>
  <si>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</si>
  <si>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</si>
  <si>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</si>
  <si>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</si>
  <si>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</si>
  <si>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</si>
  <si>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</si>
  <si>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</si>
  <si>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</si>
  <si>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</si>
  <si>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</si>
  <si>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</si>
  <si>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</si>
  <si>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</si>
  <si>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</si>
  <si>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</si>
  <si>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</si>
  <si>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</si>
  <si>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</si>
  <si>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</si>
  <si>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</si>
  <si>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</si>
  <si>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</si>
  <si>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</si>
  <si>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</si>
  <si>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</si>
  <si>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</si>
  <si>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</si>
  <si>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</si>
  <si>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</si>
  <si>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</si>
  <si>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</si>
  <si>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</si>
  <si>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</si>
  <si>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</si>
  <si>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</si>
  <si>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</si>
  <si>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</si>
  <si>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</si>
  <si>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</si>
  <si>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</si>
  <si>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</si>
  <si>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</si>
  <si>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</si>
  <si>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</si>
  <si>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</si>
  <si>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</si>
  <si>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</si>
  <si>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</si>
  <si>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</si>
  <si>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</si>
  <si>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</si>
  <si>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</si>
  <si>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</si>
  <si>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</si>
  <si>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</si>
  <si>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</si>
  <si>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</si>
  <si>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</si>
  <si>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</si>
  <si>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</si>
  <si>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</si>
  <si>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</si>
  <si>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</si>
  <si>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</si>
  <si>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</si>
  <si>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</si>
  <si>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</si>
  <si>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</si>
  <si>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</si>
  <si>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</si>
  <si>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</si>
  <si>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</si>
  <si>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</si>
  <si>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</si>
  <si>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</si>
  <si>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</si>
  <si>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</si>
  <si>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</si>
  <si>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</si>
  <si>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</si>
  <si>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</si>
  <si>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</si>
  <si>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</si>
  <si>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</si>
  <si>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</si>
  <si>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</si>
  <si>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</si>
  <si>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</si>
  <si>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</si>
  <si>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</si>
  <si>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</si>
  <si>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</si>
  <si>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</si>
  <si>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</si>
  <si>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</si>
  <si>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</si>
  <si>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</si>
  <si>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</si>
  <si>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</si>
  <si>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</si>
  <si>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</si>
  <si>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</si>
  <si>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</si>
  <si>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</si>
  <si>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</si>
  <si>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</si>
  <si>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</si>
  <si>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</si>
  <si>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</si>
  <si>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</si>
  <si>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</si>
  <si>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</si>
  <si>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</si>
  <si>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</si>
  <si>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</si>
  <si>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</si>
  <si>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</si>
  <si>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</si>
  <si>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</si>
  <si>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</si>
  <si>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</si>
  <si>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</si>
  <si>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</si>
  <si>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</si>
  <si>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</si>
  <si>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</si>
  <si>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</si>
  <si>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</si>
  <si>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</si>
  <si>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</si>
  <si>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</si>
  <si>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</si>
  <si>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</si>
  <si>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</si>
  <si>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</si>
  <si>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</si>
  <si>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</si>
  <si>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</si>
  <si>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</si>
  <si>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</si>
  <si>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</si>
  <si>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</si>
  <si>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</si>
  <si>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</si>
  <si>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</si>
  <si>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</si>
  <si>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</si>
  <si>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</si>
  <si>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</si>
  <si>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</si>
  <si>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</si>
  <si>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</si>
  <si>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</si>
  <si>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</si>
  <si>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</si>
  <si>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</si>
  <si>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</si>
  <si>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</si>
  <si>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</si>
  <si>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</si>
  <si>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</si>
  <si>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</si>
  <si>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</si>
  <si>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</si>
  <si>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</si>
  <si>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</si>
  <si>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</si>
  <si>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</si>
  <si>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</si>
  <si>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</si>
  <si>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</si>
  <si>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</si>
  <si>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</si>
  <si>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</si>
  <si>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</si>
  <si>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</si>
  <si>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</si>
  <si>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</si>
  <si>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</si>
  <si>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</si>
  <si>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</si>
  <si>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</si>
  <si>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</si>
  <si>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</si>
  <si>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</si>
  <si>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</si>
  <si>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</si>
  <si>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</si>
  <si>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</si>
  <si>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</si>
  <si>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</si>
  <si>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</si>
  <si>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</si>
  <si>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</si>
  <si>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</si>
  <si>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</si>
  <si>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</si>
  <si>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</si>
  <si>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</si>
  <si>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</si>
  <si>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</si>
  <si>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</si>
  <si>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</si>
  <si>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</si>
  <si>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</si>
  <si>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</si>
  <si>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</si>
  <si>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</si>
  <si>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</si>
  <si>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</si>
  <si>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</si>
  <si>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</si>
  <si>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</si>
  <si>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</si>
  <si>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</si>
  <si>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</si>
  <si>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</si>
  <si>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</si>
  <si>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</si>
  <si>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</si>
  <si>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</si>
  <si>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</si>
  <si>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</si>
  <si>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</si>
  <si>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</si>
  <si>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</si>
  <si>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</si>
  <si>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</si>
  <si>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</si>
  <si>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</si>
  <si>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</si>
  <si>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</si>
  <si>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</si>
  <si>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</si>
  <si>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</si>
  <si>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</si>
  <si>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</si>
  <si>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</si>
  <si>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</si>
  <si>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</si>
  <si>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</si>
  <si>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</si>
  <si>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</si>
  <si>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</si>
  <si>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</si>
  <si>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</si>
  <si>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</si>
  <si>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</si>
  <si>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</si>
  <si>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</si>
  <si>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</si>
  <si>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</si>
  <si>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</si>
  <si>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</si>
  <si>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</si>
  <si>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</si>
  <si>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</si>
  <si>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</si>
  <si>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</si>
  <si>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</si>
  <si>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</si>
  <si>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</si>
  <si>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</si>
  <si>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</si>
  <si>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</si>
  <si>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</si>
  <si>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</si>
  <si>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</si>
  <si>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</si>
  <si>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</si>
  <si>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</si>
  <si>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</si>
  <si>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</si>
  <si>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</si>
  <si>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</si>
  <si>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</si>
  <si>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</si>
  <si>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</si>
  <si>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</si>
  <si>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</si>
  <si>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</si>
  <si>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</si>
  <si>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</si>
  <si>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</si>
  <si>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</si>
  <si>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</si>
  <si>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</si>
  <si>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</si>
  <si>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</si>
  <si>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</si>
  <si>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</si>
  <si>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</si>
  <si>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</si>
  <si>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</si>
  <si>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</si>
  <si>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</si>
  <si>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</si>
  <si>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</si>
  <si>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</si>
  <si>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</si>
  <si>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</si>
  <si>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</si>
  <si>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</si>
  <si>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</si>
  <si>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</si>
  <si>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</si>
  <si>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</si>
  <si>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</si>
  <si>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</si>
  <si>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</si>
  <si>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</si>
  <si>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</si>
  <si>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</si>
  <si>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</si>
  <si>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</si>
  <si>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</si>
  <si>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</si>
  <si>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</si>
  <si>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</si>
  <si>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</si>
  <si>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</si>
  <si>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</si>
  <si>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</si>
  <si>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</si>
  <si>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</si>
  <si>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</si>
  <si>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</si>
  <si>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</si>
  <si>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</si>
  <si>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</si>
  <si>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</si>
  <si>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</si>
  <si>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</si>
  <si>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</si>
  <si>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</si>
  <si>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</si>
  <si>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</si>
  <si>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</si>
  <si>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</si>
  <si>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</si>
  <si>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</si>
  <si>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</si>
  <si>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</si>
  <si>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</si>
  <si>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</si>
  <si>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</si>
  <si>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</si>
  <si>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</si>
  <si>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</si>
  <si>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</si>
  <si>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</si>
  <si>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</si>
  <si>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</si>
  <si>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</si>
  <si>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</si>
  <si>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</si>
  <si>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</si>
  <si>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</si>
  <si>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</si>
  <si>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</si>
  <si>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</si>
  <si>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</si>
  <si>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</si>
  <si>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</si>
  <si>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</si>
  <si>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</si>
  <si>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</si>
  <si>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</si>
  <si>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</si>
  <si>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</si>
  <si>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</si>
  <si>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</si>
  <si>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</si>
  <si>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</si>
  <si>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</si>
  <si>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</si>
  <si>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</si>
  <si>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</si>
  <si>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</si>
  <si>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</si>
  <si>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</si>
  <si>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</si>
  <si>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</si>
  <si>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</si>
  <si>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</si>
  <si>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</si>
  <si>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</si>
  <si>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</si>
  <si>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</si>
  <si>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</si>
  <si>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</si>
  <si>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</si>
  <si>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</si>
  <si>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</si>
  <si>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</si>
  <si>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</si>
  <si>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</si>
  <si>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</si>
  <si>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</si>
  <si>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</si>
  <si>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</si>
  <si>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</si>
  <si>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</si>
  <si>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</si>
  <si>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</si>
  <si>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</si>
  <si>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</si>
  <si>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</si>
  <si>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</si>
  <si>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</si>
  <si>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</si>
  <si>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</si>
  <si>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</si>
  <si>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</si>
  <si>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</si>
  <si>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</si>
  <si>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</si>
  <si>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</si>
  <si>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</si>
  <si>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</si>
  <si>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</si>
  <si>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</si>
  <si>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</si>
  <si>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</si>
  <si>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</si>
  <si>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</si>
  <si>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</si>
  <si>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</si>
  <si>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</si>
  <si>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</si>
  <si>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</si>
  <si>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</si>
  <si>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</si>
  <si>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</si>
  <si>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</si>
  <si>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</si>
  <si>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</si>
  <si>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</si>
  <si>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</si>
  <si>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</si>
  <si>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</si>
  <si>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</si>
  <si>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</si>
  <si>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</si>
  <si>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</si>
  <si>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</si>
  <si>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</si>
  <si>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</si>
  <si>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</si>
  <si>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</si>
  <si>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</si>
  <si>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</si>
  <si>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</si>
  <si>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</si>
  <si>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</si>
  <si>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</si>
  <si>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</si>
  <si>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</si>
  <si>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</si>
  <si>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</si>
  <si>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</si>
  <si>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</si>
  <si>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</si>
  <si>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</si>
  <si>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</si>
  <si>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</si>
  <si>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</si>
  <si>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</si>
  <si>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</si>
  <si>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</si>
  <si>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</si>
  <si>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</si>
  <si>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</si>
  <si>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</si>
  <si>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</si>
  <si>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</si>
  <si>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</si>
  <si>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</si>
  <si>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</si>
  <si>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</si>
  <si>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</si>
  <si>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</si>
  <si>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</si>
  <si>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</si>
  <si>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</si>
  <si>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</si>
  <si>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</si>
  <si>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</si>
  <si>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</si>
  <si>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</si>
  <si>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</si>
  <si>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</si>
  <si>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</si>
  <si>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</si>
  <si>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</si>
  <si>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</si>
  <si>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</si>
  <si>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</si>
  <si>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</si>
  <si>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</si>
  <si>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</si>
  <si>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</si>
  <si>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</si>
  <si>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</si>
  <si>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</si>
  <si>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</si>
  <si>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</si>
  <si>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</si>
  <si>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</si>
  <si>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</si>
  <si>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</si>
  <si>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</si>
  <si>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</si>
  <si>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</si>
  <si>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</si>
  <si>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</si>
  <si>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</si>
  <si>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</si>
  <si>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</si>
  <si>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</si>
  <si>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</si>
  <si>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</si>
  <si>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</si>
  <si>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</si>
  <si>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</si>
  <si>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</si>
  <si>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</si>
  <si>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</si>
  <si>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</si>
  <si>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</si>
  <si>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</si>
  <si>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</si>
  <si>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</si>
  <si>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</si>
  <si>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</si>
  <si>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</si>
  <si>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</si>
  <si>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</si>
  <si>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</si>
  <si>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</si>
  <si>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</si>
  <si>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</si>
  <si>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</si>
  <si>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</si>
  <si>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</si>
  <si>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</si>
  <si>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</si>
  <si>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</si>
  <si>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</si>
  <si>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</si>
  <si>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</si>
  <si>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</si>
  <si>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</si>
  <si>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</si>
  <si>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</si>
  <si>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</si>
  <si>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</si>
  <si>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</si>
  <si>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</si>
  <si>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</si>
  <si>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</si>
  <si>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</si>
  <si>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</si>
  <si>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</si>
  <si>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</si>
  <si>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</si>
  <si>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</si>
  <si>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</si>
  <si>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</si>
  <si>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</si>
  <si>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</si>
  <si>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</si>
  <si>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</si>
  <si>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</si>
  <si>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</si>
  <si>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</si>
  <si>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</si>
  <si>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</si>
  <si>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</si>
  <si>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</si>
  <si>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</si>
  <si>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</si>
  <si>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</si>
  <si>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</si>
  <si>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</si>
  <si>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</si>
  <si>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</si>
  <si>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</si>
  <si>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</si>
  <si>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</si>
  <si>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</si>
  <si>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</si>
  <si>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</si>
  <si>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</si>
  <si>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</si>
  <si>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</si>
  <si>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</si>
  <si>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</si>
  <si>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</si>
  <si>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</si>
  <si>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</si>
  <si>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</si>
  <si>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</si>
  <si>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</si>
  <si>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</si>
  <si>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</si>
  <si>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</si>
  <si>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</si>
  <si>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</si>
  <si>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</si>
  <si>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</si>
  <si>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</si>
  <si>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</si>
  <si>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</si>
  <si>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</si>
  <si>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</si>
  <si>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</si>
  <si>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</si>
  <si>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</si>
  <si>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</si>
  <si>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</si>
  <si>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</si>
  <si>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</si>
  <si>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</si>
  <si>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</si>
  <si>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</si>
  <si>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</si>
  <si>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</si>
  <si>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</si>
  <si>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</si>
  <si>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</si>
  <si>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</si>
  <si>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</si>
  <si>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</si>
  <si>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</si>
  <si>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</si>
  <si>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</si>
  <si>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</si>
  <si>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</si>
  <si>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</si>
  <si>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</si>
  <si>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</si>
  <si>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</si>
  <si>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</si>
  <si>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</si>
  <si>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</si>
  <si>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</si>
  <si>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</si>
  <si>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</si>
  <si>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</si>
  <si>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</si>
  <si>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</si>
  <si>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</si>
  <si>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</si>
  <si>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</si>
  <si>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</si>
  <si>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</si>
  <si>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</si>
  <si>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</si>
  <si>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</si>
  <si>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</si>
  <si>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</si>
  <si>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</si>
  <si>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</si>
  <si>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</si>
  <si>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</si>
  <si>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</si>
  <si>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</si>
  <si>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</si>
  <si>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</si>
  <si>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</si>
  <si>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</si>
  <si>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</si>
  <si>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</si>
  <si>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</si>
  <si>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</si>
  <si>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</si>
  <si>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</si>
  <si>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</si>
  <si>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</si>
  <si>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</si>
  <si>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</si>
  <si>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</si>
  <si>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</si>
  <si>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</si>
  <si>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</si>
  <si>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</si>
  <si>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</si>
  <si>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</si>
  <si>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</si>
  <si>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</si>
  <si>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</si>
  <si>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</si>
  <si>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</si>
  <si>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</si>
  <si>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</si>
  <si>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</si>
  <si>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</si>
  <si>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</si>
  <si>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</si>
  <si>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</si>
  <si>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</si>
  <si>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</si>
  <si>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</si>
  <si>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</si>
  <si>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</si>
  <si>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</si>
  <si>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</si>
  <si>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</si>
  <si>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</si>
  <si>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</si>
  <si>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</si>
  <si>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</si>
  <si>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</si>
  <si>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</si>
  <si>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</si>
  <si>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</si>
  <si>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</si>
  <si>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</si>
  <si>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</si>
  <si>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</si>
  <si>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</si>
  <si>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</si>
  <si>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</si>
  <si>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</si>
  <si>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</si>
  <si>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</si>
  <si>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</si>
  <si>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</si>
  <si>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</si>
  <si>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</si>
  <si>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</si>
  <si>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</si>
  <si>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</si>
  <si>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</si>
  <si>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</si>
  <si>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</si>
  <si>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</si>
  <si>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</si>
  <si>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</si>
  <si>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</si>
  <si>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</si>
  <si>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</si>
  <si>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</si>
  <si>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</si>
  <si>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</si>
  <si>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</si>
  <si>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</si>
  <si>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</si>
  <si>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</si>
  <si>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</si>
  <si>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</si>
  <si>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</si>
  <si>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</si>
  <si>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</si>
  <si>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</si>
  <si>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</si>
  <si>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</si>
  <si>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</si>
  <si>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</si>
  <si>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</si>
  <si>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</si>
  <si>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</si>
  <si>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</si>
  <si>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</si>
  <si>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</si>
  <si>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</si>
  <si>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</si>
  <si>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</si>
  <si>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</si>
  <si>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</si>
  <si>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</si>
  <si>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</si>
  <si>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</si>
  <si>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</si>
  <si>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</si>
  <si>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</si>
  <si>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</si>
  <si>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</si>
  <si>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</si>
  <si>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</si>
  <si>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</si>
  <si>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</si>
  <si>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</si>
  <si>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</si>
  <si>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</si>
  <si>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</si>
  <si>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</si>
  <si>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</si>
  <si>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</si>
  <si>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</si>
  <si>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</si>
  <si>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</si>
  <si>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</si>
  <si>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</si>
  <si>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</si>
  <si>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</si>
  <si>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</si>
  <si>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</si>
  <si>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</si>
  <si>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</si>
  <si>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</si>
  <si>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</si>
  <si>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</si>
  <si>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</si>
  <si>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</si>
  <si>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</si>
  <si>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</si>
  <si>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</si>
  <si>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</si>
  <si>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</si>
  <si>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</si>
  <si>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</si>
  <si>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</si>
  <si>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</si>
  <si>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</si>
  <si>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</si>
  <si>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</si>
  <si>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</si>
  <si>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</si>
  <si>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</si>
  <si>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</si>
  <si>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</si>
  <si>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</si>
  <si>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</si>
  <si>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</si>
  <si>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</si>
  <si>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</si>
  <si>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</si>
  <si>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</si>
  <si>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</si>
  <si>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</si>
  <si>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</si>
  <si>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</si>
  <si>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</si>
  <si>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</si>
  <si>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</si>
  <si>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</si>
  <si>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</si>
  <si>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</si>
  <si>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</si>
  <si>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</si>
  <si>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</si>
  <si>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</si>
  <si>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</si>
  <si>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</si>
  <si>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</si>
  <si>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</si>
  <si>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</si>
  <si>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</si>
  <si>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</si>
  <si>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</si>
  <si>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</si>
  <si>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</si>
  <si>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</si>
  <si>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</si>
  <si>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</si>
  <si>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</si>
  <si>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</si>
  <si>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</si>
  <si>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</si>
  <si>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</si>
  <si>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</si>
  <si>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</si>
  <si>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</si>
  <si>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</si>
  <si>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</si>
  <si>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</si>
  <si>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</si>
  <si>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</si>
  <si>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</si>
  <si>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</si>
  <si>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</si>
  <si>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</si>
  <si>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</si>
  <si>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</si>
  <si>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</si>
  <si>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</si>
  <si>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</si>
  <si>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</si>
  <si>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</si>
  <si>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</si>
  <si>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</si>
  <si>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</si>
  <si>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</si>
  <si>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</si>
  <si>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</si>
  <si>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</si>
  <si>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</si>
  <si>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</si>
  <si>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</si>
  <si>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</si>
  <si>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</si>
  <si>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</si>
  <si>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</si>
  <si>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</si>
  <si>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</si>
  <si>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</si>
  <si>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</si>
  <si>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</si>
  <si>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</si>
  <si>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</si>
  <si>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</si>
  <si>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</si>
  <si>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</si>
  <si>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</si>
  <si>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</si>
  <si>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</si>
  <si>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</si>
  <si>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</si>
  <si>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</si>
  <si>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</si>
  <si>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</si>
  <si>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</si>
  <si>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</si>
  <si>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</si>
  <si>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</si>
  <si>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</si>
  <si>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</si>
  <si>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</si>
  <si>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</si>
  <si>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</si>
  <si>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</si>
  <si>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</si>
  <si>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</si>
  <si>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</si>
  <si>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</si>
  <si>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</si>
  <si>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</si>
  <si>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</si>
  <si>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</si>
  <si>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</si>
  <si>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</si>
  <si>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</si>
  <si>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</si>
  <si>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</si>
  <si>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</si>
  <si>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</si>
  <si>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</si>
  <si>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</si>
  <si>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</si>
  <si>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</si>
  <si>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</si>
  <si>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</si>
  <si>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</si>
  <si>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</si>
  <si>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</si>
  <si>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</si>
  <si>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</si>
  <si>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</si>
  <si>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</si>
  <si>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</si>
  <si>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</si>
  <si>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</si>
  <si>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</si>
  <si>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</si>
  <si>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</si>
  <si>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</si>
  <si>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</si>
  <si>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</si>
  <si>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</si>
  <si>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</si>
  <si>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</si>
  <si>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</si>
  <si>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</si>
  <si>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</si>
  <si>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</si>
  <si>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</si>
  <si>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</si>
  <si>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</si>
  <si>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</si>
  <si>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</si>
  <si>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</si>
  <si>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</si>
  <si>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</si>
  <si>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</si>
  <si>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</si>
  <si>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</si>
  <si>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</si>
  <si>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</si>
  <si>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</si>
  <si>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</si>
  <si>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</si>
  <si>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</si>
  <si>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</si>
  <si>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</si>
  <si>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</si>
  <si>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</si>
  <si>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</si>
  <si>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</si>
  <si>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</si>
  <si>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</si>
  <si>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</si>
  <si>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</si>
  <si>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</si>
  <si>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</si>
  <si>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</si>
  <si>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</si>
  <si>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</si>
  <si>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</si>
  <si>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</si>
  <si>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</si>
  <si>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</si>
  <si>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</si>
  <si>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</si>
  <si>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</si>
  <si>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</si>
  <si>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</si>
  <si>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</si>
  <si>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</si>
  <si>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</si>
  <si>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</si>
  <si>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</si>
  <si>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</si>
  <si>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</si>
  <si>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</si>
  <si>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</si>
  <si>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</si>
  <si>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</si>
  <si>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</si>
  <si>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</si>
  <si>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</si>
  <si>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</si>
  <si>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</si>
  <si>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</si>
  <si>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</si>
  <si>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</si>
  <si>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</si>
  <si>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</si>
  <si>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</si>
  <si>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</si>
  <si>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</si>
  <si>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</si>
  <si>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</si>
  <si>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</si>
  <si>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</si>
  <si>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</si>
  <si>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</si>
  <si>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</si>
  <si>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</si>
  <si>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</si>
  <si>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</si>
  <si>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</si>
  <si>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</si>
  <si>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</si>
  <si>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</si>
  <si>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</si>
  <si>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</si>
  <si>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</si>
  <si>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</si>
  <si>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</si>
  <si>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</si>
  <si>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</si>
  <si>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</si>
  <si>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</si>
  <si>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</si>
  <si>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</si>
  <si>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</si>
  <si>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</si>
  <si>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</si>
  <si>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</si>
  <si>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</si>
  <si>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</si>
  <si>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</si>
  <si>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</si>
  <si>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</si>
  <si>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</si>
  <si>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</si>
  <si>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</si>
  <si>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</si>
  <si>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</si>
  <si>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</si>
  <si>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</si>
  <si>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</si>
  <si>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</si>
  <si>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</si>
  <si>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</si>
  <si>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</si>
  <si>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</si>
  <si>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</si>
  <si>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</si>
  <si>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</si>
  <si>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</si>
  <si>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</si>
  <si>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</si>
  <si>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</si>
  <si>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</si>
  <si>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</si>
  <si>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</si>
  <si>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</si>
  <si>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</si>
  <si>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</si>
  <si>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</si>
  <si>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</si>
  <si>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</si>
  <si>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</si>
  <si>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</si>
  <si>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</si>
  <si>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</si>
  <si>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</si>
  <si>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</si>
  <si>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</si>
  <si>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</si>
  <si>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</si>
  <si>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</si>
  <si>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</si>
  <si>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</si>
  <si>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</si>
  <si>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</si>
  <si>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</si>
  <si>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</si>
  <si>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</si>
  <si>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</si>
  <si>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</si>
  <si>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</si>
  <si>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</si>
  <si>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</si>
  <si>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</si>
  <si>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</si>
  <si>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</si>
  <si>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</si>
  <si>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</si>
  <si>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</si>
  <si>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</si>
  <si>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</si>
  <si>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</si>
  <si>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</si>
  <si>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</si>
  <si>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</si>
  <si>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</si>
  <si>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</si>
  <si>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</si>
  <si>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</si>
  <si>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</si>
  <si>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</si>
  <si>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</si>
  <si>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</si>
  <si>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</si>
  <si>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</si>
  <si>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</si>
  <si>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</si>
  <si>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</si>
  <si>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</si>
  <si>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</si>
  <si>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</si>
  <si>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</si>
  <si>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</si>
  <si>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</si>
  <si>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</si>
  <si>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</si>
  <si>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</si>
  <si>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</si>
  <si>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</si>
  <si>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</si>
  <si>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</si>
  <si>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</si>
  <si>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</si>
  <si>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</si>
  <si>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</si>
  <si>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</si>
  <si>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</si>
  <si>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</si>
  <si>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</si>
  <si>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</si>
  <si>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</si>
  <si>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</si>
  <si>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</si>
  <si>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</si>
  <si>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</si>
  <si>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</si>
  <si>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</si>
  <si>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</si>
  <si>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</si>
  <si>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</si>
  <si>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</si>
  <si>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</si>
  <si>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</si>
  <si>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</si>
  <si>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</si>
  <si>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</si>
  <si>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</si>
  <si>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</si>
  <si>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</si>
  <si>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</si>
  <si>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</si>
  <si>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</si>
  <si>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</si>
  <si>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</si>
  <si>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</si>
  <si>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</si>
  <si>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</si>
  <si>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</si>
  <si>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</si>
  <si>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</si>
  <si>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</si>
  <si>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</si>
  <si>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</si>
  <si>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</si>
  <si>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</si>
  <si>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</si>
  <si>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</si>
  <si>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</si>
  <si>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</si>
  <si>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</si>
  <si>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</si>
  <si>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</si>
  <si>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</si>
  <si>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</si>
  <si>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</si>
  <si>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</si>
  <si>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</si>
  <si>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</si>
  <si>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</si>
  <si>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</si>
  <si>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</si>
  <si>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</si>
  <si>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</si>
  <si>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</si>
  <si>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</si>
  <si>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</si>
  <si>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</si>
  <si>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</si>
  <si>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</si>
  <si>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</si>
  <si>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</si>
  <si>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</si>
  <si>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</si>
  <si>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</si>
  <si>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</si>
  <si>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</si>
  <si>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</si>
  <si>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</si>
  <si>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</si>
  <si>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</si>
  <si>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</si>
  <si>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</si>
  <si>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</si>
  <si>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</si>
  <si>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</si>
  <si>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</si>
  <si>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</si>
  <si>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</si>
  <si>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</si>
  <si>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</si>
  <si>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</si>
  <si>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</si>
  <si>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</si>
  <si>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</si>
  <si>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</si>
  <si>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</si>
  <si>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</si>
  <si>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</si>
  <si>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</si>
  <si>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</si>
  <si>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</si>
  <si>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</si>
  <si>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</si>
  <si>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</si>
  <si>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</si>
  <si>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</si>
  <si>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</si>
  <si>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</si>
  <si>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</si>
  <si>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</si>
  <si>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</si>
  <si>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</si>
  <si>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</si>
  <si>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</si>
  <si>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</si>
  <si>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</si>
  <si>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</si>
  <si>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</si>
  <si>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</si>
  <si>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</si>
  <si>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</si>
  <si>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</si>
  <si>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</si>
  <si>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</si>
  <si>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</si>
  <si>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</si>
  <si>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</si>
  <si>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</si>
  <si>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</si>
  <si>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</si>
  <si>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</si>
  <si>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</si>
  <si>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</si>
  <si>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</si>
  <si>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</si>
  <si>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</si>
  <si>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</si>
  <si>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</si>
  <si>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</si>
  <si>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</si>
  <si>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</si>
  <si>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</si>
  <si>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</si>
  <si>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</si>
  <si>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</si>
  <si>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</si>
  <si>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</si>
  <si>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</si>
  <si>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</si>
  <si>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</si>
  <si>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</si>
  <si>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</si>
  <si>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</si>
  <si>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</si>
  <si>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</si>
  <si>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</si>
  <si>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</si>
  <si>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</si>
  <si>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</si>
  <si>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</si>
  <si>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</si>
  <si>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</si>
  <si>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</si>
  <si>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</si>
  <si>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</si>
  <si>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</si>
  <si>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</si>
  <si>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</si>
  <si>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</si>
  <si>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</si>
  <si>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</si>
  <si>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</si>
  <si>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</si>
  <si>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</si>
  <si>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</si>
  <si>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</si>
  <si>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</si>
  <si>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</si>
  <si>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</si>
  <si>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</si>
  <si>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</si>
  <si>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</si>
  <si>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</si>
  <si>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</si>
  <si>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</si>
  <si>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</si>
  <si>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</si>
  <si>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</si>
  <si>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</si>
  <si>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</si>
  <si>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</si>
  <si>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</si>
  <si>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</si>
  <si>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</si>
  <si>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</si>
  <si>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</si>
  <si>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</si>
  <si>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</si>
  <si>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</si>
  <si>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</si>
  <si>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</si>
  <si>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</si>
  <si>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</si>
  <si>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</si>
  <si>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</si>
  <si>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</si>
  <si>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</si>
  <si>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</si>
  <si>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</si>
  <si>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</si>
  <si>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</si>
  <si>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</si>
  <si>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</si>
  <si>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</si>
  <si>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</si>
  <si>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</si>
  <si>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</si>
  <si>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</si>
  <si>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</si>
  <si>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</si>
  <si>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</si>
  <si>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</si>
  <si>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</si>
  <si>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</si>
  <si>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</si>
  <si>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</si>
  <si>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</si>
  <si>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</si>
  <si>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</si>
  <si>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</si>
  <si>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</si>
  <si>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</si>
  <si>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</si>
  <si>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</si>
  <si>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</si>
  <si>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</si>
  <si>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</si>
  <si>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</si>
  <si>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</si>
  <si>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</si>
  <si>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</si>
  <si>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</si>
  <si>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</si>
  <si>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</si>
  <si>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</si>
  <si>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</si>
  <si>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</si>
  <si>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</si>
  <si>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</si>
  <si>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</si>
  <si>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</si>
  <si>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</si>
  <si>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</si>
  <si>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</si>
  <si>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</si>
  <si>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</si>
  <si>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</si>
  <si>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</si>
  <si>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</si>
  <si>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</si>
  <si>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</si>
  <si>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</si>
  <si>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</si>
  <si>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</si>
  <si>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</si>
  <si>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</si>
  <si>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</si>
  <si>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</si>
  <si>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</si>
  <si>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</si>
  <si>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</si>
  <si>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</si>
  <si>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</si>
  <si>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</si>
  <si>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</si>
  <si>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</si>
  <si>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</si>
  <si>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</si>
  <si>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</si>
  <si>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</si>
  <si>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</si>
  <si>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</si>
  <si>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</si>
  <si>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</si>
  <si>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</si>
  <si>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</si>
  <si>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</si>
  <si>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</si>
  <si>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</si>
  <si>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</si>
  <si>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</si>
  <si>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</si>
  <si>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</si>
  <si>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</si>
  <si>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</si>
  <si>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</si>
  <si>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</si>
  <si>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</si>
  <si>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</si>
  <si>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</si>
  <si>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</si>
  <si>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</si>
  <si>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</si>
  <si>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</si>
  <si>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</si>
  <si>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</si>
  <si>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</si>
  <si>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</si>
  <si>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</si>
  <si>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</si>
  <si>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</si>
  <si>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</si>
  <si>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</si>
  <si>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</si>
  <si>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</si>
  <si>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</si>
  <si>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</si>
  <si>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</si>
  <si>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</si>
  <si>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</si>
  <si>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</si>
  <si>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</si>
  <si>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</si>
  <si>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</si>
  <si>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</si>
  <si>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</si>
  <si>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</si>
  <si>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</si>
  <si>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</si>
  <si>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</si>
  <si>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</si>
  <si>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</si>
  <si>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</si>
  <si>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</si>
  <si>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</si>
  <si>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</si>
  <si>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</si>
  <si>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</si>
  <si>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</si>
  <si>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</si>
  <si>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</si>
  <si>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</si>
  <si>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</si>
  <si>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</si>
  <si>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</si>
  <si>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</si>
  <si>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</si>
  <si>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</si>
  <si>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</si>
  <si>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</si>
  <si>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</si>
  <si>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</si>
  <si>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</si>
  <si>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</si>
  <si>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</si>
  <si>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</si>
  <si>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</si>
  <si>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</si>
  <si>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</si>
  <si>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</si>
  <si>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</si>
  <si>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</si>
  <si>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</si>
  <si>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</si>
  <si>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</si>
  <si>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</si>
  <si>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</si>
  <si>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</si>
  <si>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</si>
  <si>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</si>
  <si>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</si>
  <si>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</si>
  <si>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</si>
  <si>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</si>
  <si>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</si>
  <si>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</si>
  <si>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</si>
  <si>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</si>
  <si>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</si>
  <si>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</si>
  <si>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</si>
  <si>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</si>
  <si>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</si>
  <si>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</si>
  <si>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</si>
  <si>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</si>
  <si>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</si>
  <si>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</si>
  <si>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</si>
  <si>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</si>
  <si>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</si>
  <si>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</si>
  <si>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</si>
  <si>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</si>
  <si>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</si>
  <si>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</si>
  <si>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</si>
  <si>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</si>
  <si>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</si>
  <si>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</si>
  <si>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</si>
  <si>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</si>
  <si>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</si>
  <si>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</si>
  <si>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</si>
  <si>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</si>
  <si>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</si>
  <si>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</si>
  <si>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</si>
  <si>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</si>
  <si>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</si>
  <si>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</si>
  <si>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</si>
  <si>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</si>
  <si>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</si>
  <si>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</si>
  <si>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</si>
  <si>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</si>
  <si>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</si>
  <si>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</si>
  <si>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</si>
  <si>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</si>
  <si>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</si>
  <si>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</si>
  <si>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</si>
  <si>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</si>
  <si>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</si>
  <si>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</si>
  <si>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</si>
  <si>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</si>
  <si>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</si>
  <si>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</si>
  <si>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</si>
  <si>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</si>
  <si>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</si>
  <si>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</si>
  <si>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</si>
  <si>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</si>
  <si>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</si>
  <si>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</si>
  <si>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</si>
  <si>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</si>
  <si>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</si>
  <si>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</si>
  <si>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</si>
  <si>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</si>
  <si>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</si>
  <si>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</si>
  <si>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</si>
  <si>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</si>
  <si>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</si>
  <si>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</si>
  <si>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</si>
  <si>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</si>
  <si>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</si>
  <si>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</si>
  <si>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</si>
  <si>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</si>
  <si>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</si>
  <si>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</si>
  <si>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</si>
  <si>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</si>
  <si>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</si>
  <si>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</si>
  <si>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</si>
  <si>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</si>
  <si>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</si>
  <si>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</si>
  <si>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</si>
  <si>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</si>
  <si>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</si>
  <si>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</si>
  <si>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</si>
  <si>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</si>
  <si>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</si>
  <si>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</si>
  <si>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</si>
  <si>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</si>
  <si>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</si>
  <si>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</si>
  <si>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</si>
  <si>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</si>
  <si>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</si>
  <si>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</si>
  <si>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</si>
  <si>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</si>
  <si>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</si>
  <si>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</si>
  <si>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</si>
  <si>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</si>
  <si>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</si>
  <si>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</si>
  <si>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</si>
  <si>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</si>
  <si>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</si>
  <si>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</si>
  <si>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</si>
  <si>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</si>
  <si>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</si>
  <si>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</si>
  <si>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</si>
  <si>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</si>
  <si>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</si>
  <si>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</si>
  <si>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</si>
  <si>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</si>
  <si>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</si>
  <si>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</si>
  <si>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</si>
  <si>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</si>
  <si>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</si>
  <si>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</si>
  <si>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</si>
  <si>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</si>
  <si>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</si>
  <si>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</si>
  <si>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</si>
  <si>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</si>
  <si>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</si>
  <si>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</si>
  <si>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</si>
  <si>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</si>
  <si>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</si>
  <si>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</si>
  <si>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</si>
  <si>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</si>
  <si>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</si>
  <si>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</si>
  <si>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</si>
  <si>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</si>
  <si>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</si>
  <si>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</si>
  <si>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</si>
  <si>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</si>
  <si>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</si>
  <si>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</si>
  <si>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</si>
  <si>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</si>
  <si>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</si>
  <si>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</si>
  <si>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</si>
  <si>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</si>
  <si>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</si>
  <si>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</si>
  <si>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</si>
  <si>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</si>
  <si>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</si>
  <si>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</si>
  <si>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</si>
  <si>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</si>
  <si>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</si>
  <si>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</si>
  <si>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</si>
  <si>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</si>
  <si>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</si>
  <si>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</si>
  <si>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</si>
  <si>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</si>
  <si>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</si>
  <si>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</si>
  <si>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</si>
  <si>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</si>
  <si>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</si>
  <si>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</si>
  <si>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</si>
  <si>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</si>
  <si>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</si>
  <si>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</si>
  <si>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</si>
  <si>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</si>
  <si>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</si>
  <si>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</si>
  <si>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</si>
  <si>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</si>
  <si>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</si>
  <si>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</si>
  <si>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</si>
  <si>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</si>
  <si>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</si>
  <si>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</si>
  <si>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</si>
  <si>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</si>
  <si>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</si>
  <si>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</si>
  <si>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</si>
  <si>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</si>
  <si>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</si>
  <si>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</si>
  <si>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</si>
  <si>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</si>
  <si>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</si>
  <si>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</si>
  <si>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</si>
  <si>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</si>
  <si>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</si>
  <si>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</si>
  <si>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</si>
  <si>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</si>
  <si>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</si>
  <si>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</si>
  <si>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</si>
  <si>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</si>
  <si>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</si>
  <si>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</si>
  <si>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</si>
  <si>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</si>
  <si>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</si>
  <si>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</si>
  <si>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</si>
  <si>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</si>
  <si>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</si>
  <si>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</si>
  <si>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</si>
  <si>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</si>
  <si>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</si>
  <si>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</si>
  <si>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</si>
  <si>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</si>
  <si>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</si>
  <si>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</si>
  <si>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</si>
  <si>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</si>
  <si>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</si>
  <si>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</si>
  <si>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</si>
  <si>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</si>
  <si>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</si>
  <si>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</si>
  <si>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</si>
  <si>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</si>
  <si>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</si>
  <si>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</si>
  <si>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</si>
  <si>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</si>
  <si>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</si>
  <si>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</si>
  <si>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</si>
  <si>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</si>
  <si>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</si>
  <si>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</si>
  <si>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</si>
  <si>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</si>
  <si>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</si>
  <si>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</si>
  <si>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</si>
  <si>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</si>
  <si>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</si>
  <si>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</si>
  <si>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</si>
  <si>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</si>
  <si>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</si>
  <si>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</si>
  <si>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</si>
  <si>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</si>
  <si>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</si>
  <si>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</si>
  <si>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</si>
  <si>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</si>
  <si>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</si>
  <si>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</si>
  <si>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</si>
  <si>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</si>
  <si>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</si>
  <si>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</si>
  <si>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</si>
  <si>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</si>
  <si>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</si>
  <si>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</si>
  <si>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</si>
  <si>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</si>
  <si>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</si>
  <si>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</si>
  <si>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</si>
  <si>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</si>
  <si>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</si>
  <si>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</si>
  <si>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</si>
  <si>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</si>
  <si>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</si>
  <si>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</si>
  <si>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</si>
  <si>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</si>
  <si>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</si>
  <si>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</si>
  <si>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</si>
  <si>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</si>
  <si>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</si>
  <si>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</si>
  <si>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</si>
  <si>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</si>
  <si>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</si>
  <si>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</si>
  <si>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</si>
  <si>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</si>
  <si>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</si>
  <si>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</si>
  <si>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</si>
  <si>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</si>
  <si>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</si>
  <si>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</si>
  <si>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</si>
  <si>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</si>
  <si>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</si>
  <si>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</si>
  <si>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</si>
  <si>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</si>
  <si>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</si>
  <si>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</si>
  <si>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</si>
  <si>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</si>
  <si>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</si>
  <si>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</si>
  <si>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</si>
  <si>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</si>
  <si>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</si>
  <si>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</si>
  <si>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</si>
  <si>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</si>
  <si>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</si>
  <si>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</si>
  <si>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</si>
  <si>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</si>
  <si>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</si>
  <si>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</si>
  <si>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</si>
  <si>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</si>
  <si>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</si>
  <si>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</si>
  <si>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</si>
  <si>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</si>
  <si>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</si>
  <si>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</si>
  <si>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</si>
  <si>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</si>
  <si>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</si>
  <si>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</si>
  <si>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</si>
  <si>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</si>
  <si>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</si>
  <si>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</si>
  <si>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</si>
  <si>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</si>
  <si>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</si>
  <si>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</si>
  <si>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</si>
  <si>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</si>
  <si>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</si>
  <si>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</si>
  <si>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</si>
  <si>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</si>
  <si>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</si>
  <si>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</si>
  <si>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</si>
  <si>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</si>
  <si>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</si>
  <si>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</si>
  <si>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</si>
  <si>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</si>
  <si>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</si>
  <si>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</si>
  <si>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</si>
  <si>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</si>
  <si>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</si>
  <si>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</si>
  <si>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</si>
  <si>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</si>
  <si>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</si>
  <si>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</si>
  <si>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</si>
  <si>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</si>
  <si>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</si>
  <si>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</si>
  <si>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</si>
  <si>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</si>
  <si>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</si>
  <si>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</si>
  <si>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</si>
  <si>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</si>
  <si>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</si>
  <si>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</si>
  <si>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</si>
  <si>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</si>
  <si>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</si>
  <si>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</si>
  <si>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</si>
  <si>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</si>
  <si>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</si>
  <si>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</si>
  <si>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</si>
  <si>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</si>
  <si>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</si>
  <si>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</si>
  <si>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</si>
  <si>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</si>
  <si>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</si>
  <si>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</si>
  <si>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</si>
  <si>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</si>
  <si>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</si>
  <si>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</si>
  <si>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</si>
  <si>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</si>
  <si>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</si>
  <si>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</si>
  <si>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</si>
  <si>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</si>
  <si>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</si>
  <si>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</si>
  <si>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</si>
  <si>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</si>
  <si>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</si>
  <si>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</si>
  <si>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</si>
  <si>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</si>
  <si>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</si>
  <si>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</si>
  <si>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</si>
  <si>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</si>
  <si>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</si>
  <si>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</si>
  <si>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</si>
  <si>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</si>
  <si>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</si>
  <si>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</si>
  <si>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</si>
  <si>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</si>
  <si>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</si>
  <si>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</si>
  <si>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</si>
  <si>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</si>
  <si>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</si>
  <si>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</si>
  <si>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</si>
  <si>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</si>
  <si>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</si>
  <si>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</si>
  <si>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</si>
  <si>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</si>
  <si>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</si>
  <si>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</si>
  <si>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</si>
  <si>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</si>
  <si>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</si>
  <si>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</si>
  <si>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</si>
  <si>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</si>
  <si>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</si>
  <si>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</si>
  <si>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</si>
  <si>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</si>
  <si>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</si>
  <si>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</si>
  <si>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</si>
  <si>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</si>
  <si>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</si>
  <si>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</si>
  <si>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</si>
  <si>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</si>
  <si>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</si>
  <si>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</si>
  <si>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</si>
  <si>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</si>
  <si>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</si>
  <si>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</si>
  <si>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</si>
  <si>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</si>
  <si>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</si>
  <si>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</si>
  <si>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</si>
  <si>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</si>
  <si>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</si>
  <si>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</si>
  <si>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</si>
  <si>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</si>
  <si>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</si>
  <si>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</si>
  <si>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</si>
  <si>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</si>
  <si>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</si>
  <si>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</si>
  <si>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</si>
  <si>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</si>
  <si>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</si>
  <si>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</si>
  <si>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</si>
  <si>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</si>
  <si>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</si>
  <si>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</si>
  <si>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</si>
  <si>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</si>
  <si>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</si>
  <si>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</si>
  <si>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</si>
  <si>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</si>
  <si>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</si>
  <si>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</si>
  <si>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</si>
  <si>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</si>
  <si>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</si>
  <si>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</si>
  <si>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</si>
  <si>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</si>
  <si>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</si>
  <si>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</si>
  <si>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</si>
  <si>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</si>
  <si>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</si>
  <si>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</si>
  <si>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</si>
  <si>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</si>
  <si>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</si>
  <si>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</si>
  <si>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</si>
  <si>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</si>
  <si>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</si>
  <si>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</si>
  <si>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</si>
  <si>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</si>
  <si>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</si>
  <si>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</si>
  <si>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</si>
  <si>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</si>
  <si>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</si>
  <si>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</si>
  <si>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</si>
  <si>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</si>
  <si>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</si>
  <si>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</si>
  <si>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</si>
  <si>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</si>
  <si>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</si>
  <si>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</si>
  <si>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</si>
  <si>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</si>
  <si>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</si>
  <si>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</si>
  <si>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</si>
  <si>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</si>
  <si>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</si>
  <si>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</si>
  <si>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</si>
  <si>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</si>
  <si>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</si>
  <si>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</si>
  <si>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</si>
  <si>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</si>
  <si>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</si>
  <si>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</si>
  <si>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</si>
  <si>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</si>
  <si>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</si>
  <si>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</si>
  <si>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</si>
  <si>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</si>
  <si>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</si>
  <si>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</si>
  <si>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</si>
  <si>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</si>
  <si>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</si>
  <si>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</si>
  <si>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</si>
  <si>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</si>
  <si>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</si>
  <si>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</si>
  <si>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</si>
  <si>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</si>
  <si>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</si>
  <si>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</si>
  <si>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</si>
  <si>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</si>
  <si>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</si>
  <si>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</si>
  <si>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</si>
  <si>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</si>
  <si>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</si>
  <si>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</si>
  <si>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</si>
  <si>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</si>
  <si>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</si>
  <si>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</si>
  <si>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</si>
  <si>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</si>
  <si>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</si>
  <si>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</si>
  <si>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</si>
  <si>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</si>
  <si>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</si>
  <si>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</si>
  <si>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</si>
  <si>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</si>
  <si>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</si>
  <si>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</si>
  <si>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</si>
  <si>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</si>
  <si>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</si>
  <si>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</si>
  <si>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</si>
  <si>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</si>
  <si>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</si>
  <si>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</si>
  <si>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</si>
  <si>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</si>
  <si>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</si>
  <si>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</si>
  <si>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</si>
  <si>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</si>
  <si>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</si>
  <si>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</si>
  <si>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</si>
  <si>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</si>
  <si>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</si>
  <si>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</si>
  <si>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</si>
  <si>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</si>
  <si>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</si>
  <si>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</si>
  <si>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</si>
  <si>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</si>
  <si>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</si>
  <si>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</si>
  <si>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</si>
  <si>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</si>
  <si>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</si>
  <si>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</si>
  <si>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</si>
  <si>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</si>
  <si>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</si>
  <si>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</si>
  <si>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</si>
  <si>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</si>
  <si>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</si>
  <si>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</si>
  <si>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</si>
  <si>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</si>
  <si>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</si>
  <si>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</si>
  <si>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</si>
  <si>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</si>
  <si>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</si>
  <si>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</si>
  <si>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</si>
  <si>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</si>
  <si>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</si>
  <si>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</si>
  <si>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</si>
  <si>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</si>
  <si>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</si>
  <si>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</si>
  <si>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</si>
  <si>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</si>
  <si>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</si>
  <si>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</si>
  <si>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</si>
  <si>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</si>
  <si>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</si>
  <si>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</si>
  <si>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</si>
  <si>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</si>
  <si>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</si>
  <si>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</si>
  <si>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</si>
  <si>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</si>
  <si>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</si>
  <si>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</si>
  <si>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</si>
  <si>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</si>
  <si>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</si>
  <si>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</si>
  <si>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</si>
  <si>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</si>
  <si>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</si>
  <si>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</si>
  <si>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</si>
  <si>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</si>
  <si>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</si>
  <si>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</si>
  <si>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</si>
  <si>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</si>
  <si>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</si>
  <si>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</si>
  <si>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</si>
  <si>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</si>
  <si>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</si>
  <si>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</si>
  <si>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</si>
  <si>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</si>
  <si>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</si>
  <si>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</si>
  <si>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</si>
  <si>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</si>
  <si>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</si>
  <si>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</si>
  <si>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</si>
  <si>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</si>
  <si>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</si>
  <si>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</si>
  <si>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</si>
  <si>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</si>
  <si>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</si>
  <si>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</si>
  <si>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</si>
  <si>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</si>
  <si>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</si>
  <si>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</si>
  <si>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</si>
  <si>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</si>
  <si>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</si>
  <si>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</si>
  <si>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</si>
  <si>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</si>
  <si>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</si>
  <si>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</si>
  <si>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</si>
  <si>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</si>
  <si>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</si>
  <si>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</si>
  <si>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</si>
  <si>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</si>
  <si>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</si>
  <si>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</si>
  <si>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</si>
  <si>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</si>
  <si>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</si>
  <si>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</si>
  <si>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</si>
  <si>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</si>
  <si>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</si>
  <si>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</si>
  <si>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</si>
  <si>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</si>
  <si>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</si>
  <si>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</si>
  <si>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</si>
  <si>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</si>
  <si>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</si>
  <si>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</si>
  <si>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</si>
  <si>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</si>
  <si>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</si>
  <si>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</si>
  <si>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</si>
  <si>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</si>
  <si>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</si>
  <si>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</si>
  <si>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</si>
  <si>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</si>
  <si>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</si>
  <si>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</si>
  <si>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</si>
  <si>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</si>
  <si>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</si>
  <si>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</si>
  <si>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</si>
  <si>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</si>
  <si>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</si>
  <si>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</si>
  <si>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</si>
  <si>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</si>
  <si>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</si>
  <si>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</si>
  <si>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</si>
  <si>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</si>
  <si>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</si>
  <si>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</si>
  <si>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</si>
  <si>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</si>
  <si>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</si>
  <si>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</si>
  <si>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</si>
  <si>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</si>
  <si>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</si>
  <si>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</si>
  <si>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</si>
  <si>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</si>
  <si>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</si>
  <si>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</si>
  <si>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</si>
  <si>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</si>
  <si>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</si>
  <si>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</si>
  <si>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</si>
  <si>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</si>
  <si>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</si>
  <si>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</si>
  <si>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</si>
  <si>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</si>
  <si>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</si>
  <si>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</si>
  <si>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</si>
  <si>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</si>
  <si>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</si>
  <si>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</si>
  <si>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</si>
  <si>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</si>
  <si>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</si>
  <si>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</si>
  <si>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</si>
  <si>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</si>
  <si>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</si>
  <si>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</si>
  <si>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</si>
  <si>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</si>
  <si>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</si>
  <si>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</si>
  <si>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</si>
  <si>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</si>
  <si>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</si>
  <si>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</si>
  <si>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</si>
  <si>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</si>
  <si>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</si>
  <si>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</si>
  <si>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</si>
  <si>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</si>
  <si>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</si>
  <si>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</si>
  <si>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</si>
  <si>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</si>
  <si>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</si>
  <si>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</si>
  <si>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</si>
  <si>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</si>
  <si>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</si>
  <si>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</si>
  <si>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</si>
  <si>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</si>
  <si>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</si>
  <si>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</si>
  <si>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</si>
  <si>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</si>
  <si>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</si>
  <si>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</si>
  <si>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</si>
  <si>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</si>
  <si>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</si>
  <si>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</si>
  <si>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</si>
  <si>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</si>
  <si>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</si>
  <si>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</si>
  <si>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</si>
  <si>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</si>
  <si>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</si>
  <si>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</si>
  <si>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</si>
  <si>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</si>
  <si>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</si>
  <si>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</si>
  <si>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</si>
  <si>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</si>
  <si>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</si>
  <si>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</si>
  <si>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</si>
  <si>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</si>
  <si>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</si>
  <si>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</si>
  <si>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</si>
  <si>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</si>
  <si>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</si>
  <si>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</si>
  <si>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</si>
  <si>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</si>
  <si>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</si>
  <si>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</si>
  <si>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</si>
  <si>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</si>
  <si>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</si>
  <si>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</si>
  <si>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</si>
  <si>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</si>
  <si>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</si>
  <si>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</si>
  <si>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</si>
  <si>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</si>
  <si>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</si>
  <si>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</si>
  <si>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</si>
  <si>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</si>
  <si>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</si>
  <si>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</si>
  <si>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</si>
  <si>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</si>
  <si>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</si>
  <si>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</si>
  <si>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</si>
  <si>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</si>
  <si>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</si>
  <si>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</si>
  <si>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</si>
  <si>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</si>
  <si>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</si>
  <si>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</si>
  <si>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</si>
  <si>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</si>
  <si>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</si>
  <si>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</si>
  <si>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</si>
  <si>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</si>
  <si>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</si>
  <si>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</si>
  <si>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</si>
  <si>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</si>
  <si>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</si>
  <si>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</si>
  <si>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</si>
  <si>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</si>
  <si>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</si>
  <si>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</si>
  <si>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</si>
  <si>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</si>
  <si>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</si>
  <si>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</si>
  <si>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</si>
  <si>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</si>
  <si>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</si>
  <si>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</si>
  <si>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</si>
  <si>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</si>
  <si>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</si>
  <si>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</si>
  <si>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</si>
  <si>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</si>
  <si>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</si>
  <si>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</si>
  <si>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</si>
  <si>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</si>
  <si>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</si>
  <si>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</si>
  <si>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</si>
  <si>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</si>
  <si>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</si>
  <si>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</si>
  <si>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</si>
  <si>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</si>
  <si>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</si>
  <si>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</si>
  <si>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</si>
  <si>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</si>
  <si>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</si>
  <si>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</si>
  <si>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</si>
  <si>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</si>
  <si>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</si>
  <si>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</si>
  <si>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</si>
  <si>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</si>
  <si>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</si>
  <si>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</si>
  <si>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</si>
  <si>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</si>
  <si>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</si>
  <si>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</si>
  <si>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</si>
  <si>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</si>
  <si>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</si>
  <si>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</si>
  <si>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</si>
  <si>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</si>
  <si>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</si>
  <si>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</si>
  <si>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</si>
  <si>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</si>
  <si>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</si>
  <si>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</si>
  <si>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</si>
  <si>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</si>
  <si>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</si>
  <si>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</si>
  <si>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</si>
  <si>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</si>
  <si>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</si>
  <si>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</si>
  <si>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</si>
  <si>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</si>
  <si>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</si>
  <si>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</si>
  <si>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</si>
  <si>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</si>
  <si>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</si>
  <si>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</si>
  <si>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</si>
  <si>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</si>
  <si>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</si>
  <si>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</si>
  <si>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</si>
  <si>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</si>
  <si>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</si>
  <si>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</si>
  <si>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</si>
  <si>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</si>
  <si>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</si>
  <si>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</si>
  <si>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</si>
  <si>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</si>
  <si>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</si>
  <si>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</si>
  <si>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</si>
  <si>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</si>
  <si>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</si>
  <si>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</si>
  <si>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</si>
  <si>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</si>
  <si>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</si>
  <si>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</si>
  <si>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</si>
  <si>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</si>
  <si>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</si>
  <si>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</si>
  <si>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</si>
  <si>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</si>
  <si>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</si>
  <si>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</si>
  <si>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</si>
  <si>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</si>
  <si>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</si>
  <si>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</si>
  <si>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</si>
  <si>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</si>
  <si>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</si>
  <si>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</si>
  <si>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</si>
  <si>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</si>
  <si>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</si>
  <si>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</si>
  <si>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</si>
  <si>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</si>
  <si>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</si>
  <si>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</si>
  <si>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</si>
  <si>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</si>
  <si>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</si>
  <si>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</si>
  <si>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</si>
  <si>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</si>
  <si>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</si>
  <si>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</si>
  <si>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</si>
  <si>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</si>
  <si>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</si>
  <si>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</si>
  <si>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</si>
  <si>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</si>
  <si>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</si>
  <si>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</si>
  <si>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</si>
  <si>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</si>
  <si>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</si>
  <si>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</si>
  <si>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</si>
  <si>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</si>
  <si>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</si>
  <si>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</si>
  <si>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</si>
  <si>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</si>
  <si>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</si>
  <si>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</si>
  <si>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</si>
  <si>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</si>
  <si>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</si>
  <si>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</si>
  <si>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</si>
  <si>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</si>
  <si>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</si>
  <si>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</si>
  <si>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</si>
  <si>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</si>
  <si>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</si>
  <si>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</si>
  <si>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</si>
  <si>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</si>
  <si>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</si>
  <si>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</si>
  <si>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</si>
  <si>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</si>
  <si>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</si>
  <si>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</si>
  <si>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</si>
  <si>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</si>
  <si>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</si>
  <si>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</si>
  <si>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</si>
  <si>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</si>
  <si>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</si>
  <si>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</si>
  <si>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</si>
  <si>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</si>
  <si>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</si>
  <si>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</si>
  <si>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</si>
  <si>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</si>
  <si>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</si>
  <si>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</si>
  <si>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</si>
  <si>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</si>
  <si>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</si>
  <si>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</si>
  <si>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</si>
  <si>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</si>
  <si>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</si>
  <si>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</si>
  <si>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</si>
  <si>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</si>
  <si>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</si>
  <si>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</si>
  <si>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</si>
  <si>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</si>
  <si>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</si>
  <si>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</si>
  <si>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</si>
  <si>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</si>
  <si>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</si>
  <si>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</si>
  <si>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</si>
  <si>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</si>
  <si>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</si>
  <si>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</si>
  <si>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</si>
  <si>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</si>
  <si>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</si>
  <si>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</si>
  <si>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</si>
  <si>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</si>
  <si>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</si>
  <si>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</si>
  <si>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</si>
  <si>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</si>
  <si>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</si>
  <si>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</si>
  <si>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</si>
  <si>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</si>
  <si>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</si>
  <si>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</si>
  <si>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</si>
  <si>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</si>
  <si>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</si>
  <si>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</si>
  <si>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</si>
  <si>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</si>
  <si>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</si>
  <si>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</si>
  <si>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</si>
  <si>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</si>
  <si>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</si>
  <si>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</si>
  <si>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</si>
  <si>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</si>
  <si>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</si>
  <si>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</si>
  <si>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</si>
  <si>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</si>
  <si>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</si>
  <si>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</si>
  <si>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</si>
  <si>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</si>
  <si>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</si>
  <si>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</si>
  <si>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</si>
  <si>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</si>
  <si>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</si>
  <si>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</si>
  <si>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</si>
  <si>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</si>
  <si>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</si>
  <si>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</si>
  <si>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</si>
  <si>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</si>
  <si>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</si>
  <si>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</si>
  <si>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</si>
  <si>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</si>
  <si>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</si>
  <si>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</si>
  <si>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</si>
  <si>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</si>
  <si>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</si>
  <si>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</si>
  <si>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</si>
  <si>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</si>
  <si>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</si>
  <si>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</si>
  <si>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</si>
  <si>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</si>
  <si>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</si>
  <si>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</si>
  <si>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</si>
  <si>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</si>
  <si>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</si>
  <si>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</si>
  <si>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</si>
  <si>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</si>
  <si>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</si>
  <si>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</si>
  <si>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</si>
  <si>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</si>
  <si>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</si>
  <si>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</si>
  <si>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</si>
  <si>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</si>
  <si>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</si>
  <si>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</si>
  <si>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</si>
  <si>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</si>
  <si>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</si>
  <si>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</si>
  <si>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</si>
  <si>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</si>
  <si>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</si>
  <si>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</si>
  <si>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</si>
  <si>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</si>
  <si>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</si>
  <si>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</si>
  <si>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</si>
  <si>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</si>
  <si>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</si>
  <si>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</si>
  <si>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</si>
  <si>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</si>
  <si>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</si>
  <si>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</si>
  <si>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</si>
  <si>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</si>
  <si>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</si>
  <si>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</si>
  <si>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</si>
  <si>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</si>
  <si>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</si>
  <si>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</si>
  <si>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</si>
  <si>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</si>
  <si>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</si>
  <si>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</si>
  <si>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</si>
  <si>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</si>
  <si>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</si>
  <si>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</si>
  <si>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</si>
  <si>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</si>
  <si>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</si>
  <si>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</si>
  <si>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</si>
  <si>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</si>
  <si>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</si>
  <si>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</si>
  <si>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</si>
  <si>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</si>
  <si>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</si>
  <si>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</si>
  <si>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</si>
  <si>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</si>
  <si>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</si>
  <si>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</si>
  <si>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</si>
  <si>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</si>
  <si>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</si>
  <si>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</si>
  <si>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</si>
  <si>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</si>
  <si>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</si>
  <si>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</si>
  <si>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</si>
  <si>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</si>
  <si>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</si>
  <si>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</si>
  <si>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</si>
  <si>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</si>
  <si>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</si>
  <si>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</si>
  <si>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</si>
  <si>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</si>
  <si>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</si>
  <si>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</si>
  <si>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</si>
  <si>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</si>
  <si>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</si>
  <si>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</si>
  <si>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</si>
  <si>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</si>
  <si>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</si>
  <si>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</si>
  <si>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</si>
  <si>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</si>
  <si>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</si>
  <si>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</si>
  <si>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</si>
  <si>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</si>
  <si>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</si>
  <si>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</si>
  <si>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</si>
  <si>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</si>
  <si>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</si>
  <si>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</si>
  <si>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</si>
  <si>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</si>
  <si>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</si>
  <si>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</si>
  <si>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</si>
  <si>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</si>
  <si>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</si>
  <si>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</si>
  <si>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</si>
  <si>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</si>
  <si>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</si>
  <si>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</si>
  <si>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</si>
  <si>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</si>
  <si>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</si>
  <si>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</si>
  <si>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</si>
  <si>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</si>
  <si>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</si>
  <si>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</si>
  <si>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</si>
  <si>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</si>
  <si>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</si>
  <si>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</si>
  <si>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</si>
  <si>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</si>
  <si>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</si>
  <si>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</si>
  <si>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</si>
  <si>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</si>
  <si>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</si>
  <si>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</si>
  <si>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</si>
  <si>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</si>
  <si>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</si>
  <si>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</si>
  <si>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</si>
  <si>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</si>
  <si>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</si>
  <si>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</si>
  <si>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</si>
  <si>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</si>
  <si>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</si>
  <si>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</si>
  <si>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</si>
  <si>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</si>
  <si>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</si>
  <si>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</si>
  <si>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</si>
  <si>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</si>
  <si>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</si>
  <si>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</si>
  <si>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</si>
  <si>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</si>
  <si>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</si>
  <si>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</si>
  <si>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</si>
  <si>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</si>
  <si>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</si>
  <si>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</si>
  <si>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</si>
  <si>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</si>
  <si>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</si>
  <si>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</si>
  <si>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</si>
  <si>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</si>
  <si>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</si>
  <si>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</si>
  <si>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</si>
  <si>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</si>
  <si>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</si>
  <si>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</si>
  <si>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</si>
  <si>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</si>
  <si>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</si>
  <si>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</si>
  <si>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</si>
  <si>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</si>
  <si>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</si>
  <si>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</si>
  <si>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</si>
  <si>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</si>
  <si>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</si>
  <si>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</si>
  <si>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</si>
  <si>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</si>
  <si>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</si>
  <si>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</si>
  <si>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</si>
  <si>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</si>
  <si>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</si>
  <si>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</si>
  <si>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</si>
  <si>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</si>
  <si>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</si>
  <si>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</si>
  <si>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</si>
  <si>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</si>
  <si>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</si>
  <si>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</si>
  <si>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</si>
  <si>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</si>
  <si>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</si>
  <si>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</si>
  <si>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</si>
  <si>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</si>
  <si>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</si>
  <si>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</si>
  <si>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</si>
  <si>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</si>
  <si>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</si>
  <si>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</si>
  <si>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</si>
  <si>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</si>
  <si>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</si>
  <si>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</si>
  <si>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</si>
  <si>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</si>
  <si>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</si>
  <si>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</si>
  <si>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</si>
  <si>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</si>
  <si>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</si>
  <si>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</si>
  <si>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</si>
  <si>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</si>
  <si>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</si>
  <si>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</si>
  <si>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</si>
  <si>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</si>
  <si>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</si>
  <si>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</si>
  <si>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</si>
  <si>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</si>
  <si>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</si>
  <si>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</si>
  <si>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</si>
  <si>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</si>
  <si>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</si>
  <si>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</si>
  <si>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</si>
  <si>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</si>
  <si>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</si>
  <si>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</si>
  <si>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</si>
  <si>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</si>
  <si>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</si>
  <si>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</si>
  <si>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</si>
  <si>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</si>
  <si>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</si>
  <si>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</si>
  <si>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</si>
  <si>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</si>
  <si>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</si>
  <si>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</si>
  <si>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</si>
  <si>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</si>
  <si>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</si>
  <si>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</si>
  <si>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</si>
  <si>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</si>
  <si>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</si>
  <si>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</si>
  <si>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</si>
  <si>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</si>
  <si>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</si>
  <si>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</si>
  <si>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</si>
  <si>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</si>
  <si>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</si>
  <si>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</si>
  <si>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</si>
  <si>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</si>
  <si>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</si>
  <si>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</si>
  <si>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</si>
  <si>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</si>
  <si>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</si>
  <si>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</si>
  <si>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</si>
  <si>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</si>
  <si>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</si>
  <si>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</si>
  <si>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</si>
  <si>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</si>
  <si>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</si>
  <si>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</si>
  <si>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</si>
  <si>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</si>
  <si>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</si>
  <si>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</si>
  <si>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</si>
  <si>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</si>
  <si>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</si>
  <si>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</si>
  <si>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</si>
  <si>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</si>
  <si>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</si>
  <si>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</si>
  <si>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</si>
  <si>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</si>
  <si>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</si>
  <si>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</si>
  <si>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</si>
  <si>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</si>
  <si>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</si>
  <si>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</si>
  <si>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</si>
  <si>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</si>
  <si>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</si>
  <si>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</si>
  <si>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</si>
  <si>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</si>
  <si>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</si>
  <si>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</si>
  <si>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</si>
  <si>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</si>
  <si>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</si>
  <si>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</si>
  <si>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</si>
  <si>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</si>
  <si>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</si>
  <si>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</si>
  <si>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</si>
  <si>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</si>
  <si>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</si>
  <si>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</si>
  <si>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</si>
  <si>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</si>
  <si>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</si>
  <si>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</si>
  <si>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</si>
  <si>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</si>
  <si>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</si>
  <si>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</si>
  <si>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</si>
  <si>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</si>
  <si>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</si>
  <si>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</si>
  <si>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</si>
  <si>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</si>
  <si>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</si>
  <si>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</si>
  <si>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</si>
  <si>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</si>
  <si>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</si>
  <si>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</si>
  <si>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</si>
  <si>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</si>
  <si>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</si>
  <si>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</si>
  <si>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</si>
  <si>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</si>
  <si>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</si>
  <si>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</si>
  <si>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</si>
  <si>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</si>
  <si>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</si>
  <si>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</si>
  <si>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</si>
  <si>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</si>
  <si>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</si>
  <si>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</si>
  <si>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</si>
  <si>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</si>
  <si>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</si>
  <si>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</si>
  <si>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</si>
  <si>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</si>
  <si>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</si>
  <si>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</si>
  <si>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</si>
  <si>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</si>
  <si>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</si>
  <si>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</si>
  <si>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</si>
  <si>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</si>
  <si>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</si>
  <si>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</si>
  <si>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</si>
  <si>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</si>
  <si>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</si>
  <si>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</si>
  <si>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</si>
  <si>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</si>
  <si>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</si>
  <si>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</si>
  <si>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</si>
  <si>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</si>
  <si>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</si>
  <si>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</si>
  <si>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</si>
  <si>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</si>
  <si>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</si>
  <si>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</si>
  <si>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</si>
  <si>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</si>
  <si>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</si>
  <si>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</si>
  <si>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</si>
  <si>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</si>
  <si>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</si>
  <si>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</si>
  <si>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</si>
  <si>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</si>
  <si>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</si>
  <si>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</si>
  <si>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</si>
  <si>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</si>
  <si>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</si>
  <si>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</si>
  <si>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</si>
  <si>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</si>
  <si>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</si>
  <si>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</si>
  <si>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</si>
  <si>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</si>
  <si>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</si>
  <si>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</si>
  <si>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</si>
  <si>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</si>
  <si>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</si>
  <si>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</si>
  <si>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</si>
  <si>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</si>
  <si>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</si>
  <si>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</si>
  <si>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</si>
  <si>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</si>
  <si>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</si>
  <si>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</si>
  <si>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</si>
  <si>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</si>
  <si>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</si>
  <si>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</si>
  <si>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</si>
  <si>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</si>
  <si>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</si>
  <si>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</si>
  <si>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</si>
  <si>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</si>
  <si>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</si>
  <si>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</si>
  <si>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</si>
  <si>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</si>
  <si>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</si>
  <si>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</si>
  <si>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</si>
  <si>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</si>
  <si>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</si>
  <si>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</si>
  <si>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</si>
  <si>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</si>
  <si>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</si>
  <si>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</si>
  <si>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</si>
  <si>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</si>
  <si>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</si>
  <si>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</si>
  <si>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</si>
  <si>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</si>
  <si>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</si>
  <si>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</si>
  <si>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</si>
  <si>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</si>
  <si>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</si>
  <si>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</si>
  <si>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</si>
  <si>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</si>
  <si>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</si>
  <si>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</si>
  <si>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</si>
  <si>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</si>
  <si>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</si>
  <si>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</si>
  <si>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</si>
  <si>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</si>
  <si>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</si>
  <si>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</si>
  <si>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</si>
  <si>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</si>
  <si>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</si>
  <si>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</si>
  <si>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</si>
  <si>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</si>
  <si>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</si>
  <si>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</si>
  <si>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</si>
  <si>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</si>
  <si>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</si>
  <si>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</si>
  <si>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</si>
  <si>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</si>
  <si>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</si>
  <si>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</si>
  <si>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</si>
  <si>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</si>
  <si>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</si>
  <si>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</si>
  <si>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</si>
  <si>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</si>
  <si>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</si>
  <si>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</si>
  <si>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</si>
  <si>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</si>
  <si>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</si>
  <si>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</si>
  <si>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</si>
  <si>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</si>
  <si>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</si>
  <si>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</si>
  <si>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</si>
  <si>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</si>
  <si>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</si>
  <si>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</si>
  <si>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</si>
  <si>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</si>
  <si>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</si>
  <si>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</si>
  <si>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</si>
  <si>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</si>
  <si>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</si>
  <si>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</si>
  <si>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</si>
  <si>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</si>
  <si>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</si>
  <si>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</si>
  <si>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</si>
  <si>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</si>
  <si>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</si>
  <si>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</si>
  <si>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</si>
  <si>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</si>
  <si>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</si>
  <si>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</si>
  <si>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</si>
  <si>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</si>
  <si>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</si>
  <si>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</si>
  <si>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</si>
  <si>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</si>
  <si>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</si>
  <si>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</si>
  <si>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</si>
  <si>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</si>
  <si>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</si>
  <si>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</si>
  <si>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</si>
  <si>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</si>
  <si>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</si>
  <si>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</si>
  <si>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</si>
  <si>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</si>
  <si>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</si>
  <si>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</si>
  <si>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</si>
  <si>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</si>
  <si>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</si>
  <si>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</si>
  <si>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</si>
  <si>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</si>
  <si>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</si>
  <si>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</si>
  <si>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</si>
  <si>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</si>
  <si>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</si>
  <si>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</si>
  <si>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</si>
  <si>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</si>
  <si>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</si>
  <si>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</si>
  <si>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</si>
  <si>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</si>
  <si>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</si>
  <si>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</si>
  <si>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</si>
  <si>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</si>
  <si>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</si>
  <si>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</si>
  <si>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</si>
  <si>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</si>
  <si>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</si>
  <si>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</si>
  <si>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</si>
  <si>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</si>
  <si>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</si>
  <si>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</si>
  <si>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</si>
  <si>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</si>
  <si>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</si>
  <si>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</si>
  <si>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</si>
  <si>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</si>
  <si>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</si>
  <si>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</si>
  <si>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</si>
  <si>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</si>
  <si>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</si>
  <si>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</si>
  <si>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</si>
  <si>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</si>
  <si>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</si>
  <si>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</si>
  <si>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</si>
  <si>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</si>
  <si>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</si>
  <si>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</si>
  <si>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</si>
  <si>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</si>
  <si>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</si>
  <si>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</si>
  <si>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</si>
  <si>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</si>
  <si>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</si>
  <si>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</si>
  <si>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</si>
  <si>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</si>
  <si>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</si>
  <si>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</si>
  <si>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</si>
  <si>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</si>
  <si>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</si>
  <si>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</si>
  <si>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</si>
  <si>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</si>
  <si>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</si>
  <si>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</si>
  <si>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</si>
  <si>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</si>
  <si>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</si>
  <si>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</si>
  <si>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</si>
  <si>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</si>
  <si>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</si>
  <si>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</si>
  <si>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</si>
  <si>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</si>
  <si>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</si>
  <si>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</si>
  <si>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</si>
  <si>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</si>
  <si>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</si>
  <si>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</si>
  <si>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</si>
  <si>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</si>
  <si>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</si>
  <si>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</si>
  <si>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</si>
  <si>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</si>
  <si>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</si>
  <si>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</si>
  <si>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</si>
  <si>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</si>
  <si>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</si>
  <si>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</si>
  <si>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</si>
  <si>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</si>
  <si>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</si>
  <si>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</si>
  <si>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</si>
  <si>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</si>
  <si>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</si>
  <si>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</si>
  <si>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</si>
  <si>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</si>
  <si>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</si>
  <si>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</si>
  <si>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</si>
  <si>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</si>
  <si>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</si>
  <si>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</si>
  <si>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</si>
  <si>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</si>
  <si>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</si>
  <si>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</si>
  <si>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</si>
  <si>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</si>
  <si>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</si>
  <si>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</si>
  <si>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</si>
  <si>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</si>
  <si>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</si>
  <si>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</si>
  <si>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</si>
  <si>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</si>
  <si>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</si>
  <si>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</si>
  <si>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</si>
  <si>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</si>
  <si>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</si>
  <si>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</si>
  <si>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</si>
  <si>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</si>
  <si>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</si>
  <si>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</si>
  <si>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</si>
  <si>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</si>
  <si>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</si>
  <si>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</si>
  <si>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</si>
  <si>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</si>
  <si>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</si>
  <si>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</si>
  <si>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</si>
  <si>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</si>
  <si>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</si>
  <si>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</si>
  <si>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</si>
  <si>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</si>
  <si>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</si>
  <si>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</si>
  <si>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</si>
  <si>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</si>
  <si>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</si>
  <si>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</si>
  <si>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</si>
  <si>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</si>
  <si>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</si>
  <si>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</si>
  <si>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</si>
  <si>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</si>
  <si>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</si>
  <si>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</si>
  <si>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</si>
  <si>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</si>
  <si>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</si>
  <si>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</si>
  <si>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</si>
  <si>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</si>
  <si>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</si>
  <si>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</si>
  <si>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</si>
  <si>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</si>
  <si>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</si>
  <si>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</si>
  <si>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</si>
  <si>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</si>
  <si>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</si>
  <si>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</si>
  <si>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</si>
  <si>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</si>
  <si>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</si>
  <si>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</si>
  <si>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</si>
  <si>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</si>
  <si>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</si>
  <si>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</si>
  <si>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</si>
  <si>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</si>
  <si>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</si>
  <si>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</si>
  <si>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</si>
  <si>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</si>
  <si>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</si>
  <si>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</si>
  <si>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</si>
  <si>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</si>
  <si>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</si>
  <si>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</si>
  <si>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</si>
  <si>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</si>
  <si>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</si>
  <si>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</si>
  <si>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</si>
  <si>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</si>
  <si>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</si>
  <si>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</si>
  <si>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</si>
  <si>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</si>
  <si>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</si>
  <si>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</si>
  <si>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</si>
  <si>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</si>
  <si>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</si>
  <si>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</si>
  <si>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</si>
  <si>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</si>
  <si>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</si>
  <si>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</si>
  <si>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</si>
  <si>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</si>
  <si>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</si>
  <si>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</si>
  <si>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</si>
  <si>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</si>
  <si>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</si>
  <si>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</si>
  <si>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</si>
  <si>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</si>
  <si>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</si>
  <si>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</si>
  <si>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</si>
  <si>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</si>
  <si>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</si>
  <si>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</si>
  <si>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</si>
  <si>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</si>
  <si>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</si>
  <si>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</si>
  <si>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</si>
  <si>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</si>
  <si>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</si>
  <si>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</si>
  <si>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</si>
  <si>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</si>
  <si>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</si>
  <si>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</si>
  <si>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</si>
  <si>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</si>
  <si>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</si>
  <si>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</si>
  <si>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</si>
  <si>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</si>
  <si>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</si>
  <si>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</si>
  <si>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</si>
  <si>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</si>
  <si>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</si>
  <si>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</si>
  <si>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</si>
  <si>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</si>
  <si>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</si>
  <si>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</si>
  <si>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</si>
  <si>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</si>
  <si>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</si>
  <si>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</si>
  <si>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</si>
  <si>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</si>
  <si>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</si>
  <si>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</si>
  <si>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</si>
  <si>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</si>
  <si>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</si>
  <si>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</si>
  <si>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</si>
  <si>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</si>
  <si>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</si>
  <si>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</si>
  <si>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</si>
  <si>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</si>
  <si>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</si>
  <si>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</si>
  <si>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</si>
  <si>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</si>
  <si>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</si>
  <si>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</si>
  <si>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</si>
  <si>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</si>
  <si>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</si>
  <si>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</si>
  <si>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</si>
  <si>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</si>
  <si>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</si>
  <si>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</si>
  <si>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</si>
  <si>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</si>
  <si>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</si>
  <si>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</si>
  <si>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</si>
  <si>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</si>
  <si>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</si>
  <si>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</si>
  <si>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</si>
  <si>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</si>
  <si>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</si>
  <si>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</si>
  <si>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</si>
  <si>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</si>
  <si>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</si>
  <si>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</si>
  <si>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</si>
  <si>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</si>
  <si>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</si>
  <si>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</si>
  <si>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</si>
  <si>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</si>
  <si>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</si>
  <si>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</si>
  <si>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</si>
  <si>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</si>
  <si>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</si>
  <si>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</si>
  <si>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</si>
  <si>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</si>
  <si>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</si>
  <si>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</si>
  <si>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</si>
  <si>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</si>
  <si>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</si>
  <si>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</si>
  <si>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</si>
  <si>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</si>
  <si>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</si>
  <si>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</si>
  <si>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</si>
  <si>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</si>
  <si>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</si>
  <si>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</si>
  <si>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</si>
  <si>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</si>
  <si>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</si>
  <si>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</si>
  <si>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</si>
  <si>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</si>
  <si>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</si>
  <si>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</si>
  <si>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</si>
  <si>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</si>
  <si>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</si>
  <si>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</si>
  <si>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</si>
  <si>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</si>
  <si>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</si>
  <si>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</si>
  <si>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</si>
  <si>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</si>
  <si>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</si>
  <si>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</si>
  <si>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</si>
  <si>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</si>
  <si>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</si>
  <si>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</si>
  <si>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</si>
  <si>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</si>
  <si>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</si>
  <si>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</si>
  <si>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</si>
  <si>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</si>
  <si>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</si>
  <si>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</si>
  <si>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</si>
  <si>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</si>
  <si>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</si>
  <si>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</si>
  <si>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</si>
  <si>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</si>
  <si>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</si>
  <si>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</si>
  <si>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</si>
  <si>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</si>
  <si>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</si>
  <si>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</si>
  <si>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</si>
  <si>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</si>
  <si>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</si>
  <si>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</si>
  <si>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</si>
  <si>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</si>
  <si>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</si>
  <si>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</si>
  <si>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</si>
  <si>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</si>
  <si>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</si>
  <si>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</si>
  <si>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</si>
  <si>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</si>
  <si>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</si>
  <si>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</si>
  <si>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</si>
  <si>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</si>
  <si>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</si>
  <si>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</si>
  <si>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</si>
  <si>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</si>
  <si>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</si>
  <si>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</si>
  <si>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</si>
  <si>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</si>
  <si>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</si>
  <si>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</si>
  <si>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</si>
  <si>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</si>
  <si>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</si>
  <si>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</si>
  <si>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</si>
  <si>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</si>
  <si>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</si>
  <si>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</si>
  <si>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</si>
  <si>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</si>
  <si>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</si>
  <si>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</si>
  <si>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</si>
  <si>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</si>
  <si>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</si>
  <si>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</si>
  <si>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</si>
  <si>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</si>
  <si>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</si>
  <si>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</si>
  <si>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</si>
  <si>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</si>
  <si>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</si>
  <si>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</si>
  <si>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</si>
  <si>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</si>
  <si>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</si>
  <si>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</si>
  <si>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</si>
  <si>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</si>
  <si>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</si>
  <si>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</si>
  <si>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</si>
  <si>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</si>
  <si>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</si>
  <si>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</si>
  <si>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</si>
  <si>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</si>
  <si>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</si>
  <si>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</si>
  <si>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</si>
  <si>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</si>
  <si>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</si>
  <si>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</si>
  <si>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</si>
  <si>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</si>
  <si>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</si>
  <si>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</si>
  <si>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</si>
  <si>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</si>
  <si>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</si>
  <si>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</si>
  <si>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</si>
  <si>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</si>
  <si>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</si>
  <si>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</si>
  <si>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</si>
  <si>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</si>
  <si>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</si>
  <si>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</si>
  <si>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</si>
  <si>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</si>
  <si>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</si>
  <si>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</si>
  <si>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</si>
  <si>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</si>
  <si>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</si>
  <si>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</si>
  <si>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</si>
  <si>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</si>
  <si>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</si>
  <si>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</si>
  <si>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</si>
  <si>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</si>
  <si>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</si>
  <si>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</si>
  <si>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</si>
  <si>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</si>
  <si>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</si>
  <si>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</si>
  <si>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</si>
  <si>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</si>
  <si>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</si>
  <si>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</si>
  <si>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</si>
  <si>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</si>
  <si>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</si>
  <si>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</si>
  <si>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</si>
  <si>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</si>
  <si>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</si>
  <si>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</si>
  <si>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</si>
  <si>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</si>
  <si>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</si>
  <si>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</si>
  <si>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</si>
  <si>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</si>
  <si>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</si>
  <si>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</si>
  <si>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</si>
  <si>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</si>
  <si>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</si>
  <si>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</si>
  <si>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</si>
  <si>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</si>
  <si>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</si>
  <si>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</si>
  <si>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</si>
  <si>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</si>
  <si>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</si>
  <si>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</si>
  <si>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</si>
  <si>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</si>
  <si>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</si>
  <si>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</si>
  <si>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</si>
  <si>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</si>
  <si>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</si>
  <si>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</si>
  <si>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</si>
  <si>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</si>
  <si>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</si>
  <si>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</si>
  <si>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</si>
  <si>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</si>
  <si>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</si>
  <si>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</si>
  <si>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</si>
  <si>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</si>
  <si>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</si>
  <si>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</si>
  <si>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</si>
  <si>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</si>
  <si>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</si>
  <si>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</si>
  <si>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</si>
  <si>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</si>
  <si>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</si>
  <si>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</si>
  <si>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</si>
  <si>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</si>
  <si>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</si>
  <si>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</si>
  <si>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</si>
  <si>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</si>
  <si>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</si>
  <si>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</si>
  <si>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</si>
  <si>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</si>
  <si>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</si>
  <si>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</si>
  <si>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</si>
  <si>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</si>
  <si>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</si>
  <si>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</si>
  <si>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</si>
  <si>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</si>
  <si>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</si>
  <si>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</si>
  <si>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</si>
  <si>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</si>
  <si>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</si>
  <si>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</si>
  <si>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</si>
  <si>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</si>
  <si>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</si>
  <si>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</si>
  <si>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</si>
  <si>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</si>
  <si>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</si>
  <si>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</si>
  <si>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</si>
  <si>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</si>
  <si>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</si>
  <si>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</si>
  <si>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</si>
  <si>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</si>
  <si>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</si>
  <si>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</si>
  <si>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</si>
  <si>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</si>
  <si>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</si>
  <si>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</si>
  <si>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</si>
  <si>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</si>
  <si>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</si>
  <si>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</si>
  <si>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</si>
  <si>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</si>
  <si>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</si>
  <si>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</si>
  <si>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</si>
  <si>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</si>
  <si>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</si>
  <si>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</si>
  <si>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</si>
  <si>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</si>
  <si>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</si>
  <si>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</si>
  <si>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</si>
  <si>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</si>
  <si>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</si>
  <si>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</si>
  <si>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</si>
  <si>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</si>
  <si>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</si>
  <si>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</si>
  <si>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</si>
  <si>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</si>
  <si>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</si>
  <si>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</si>
  <si>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</si>
  <si>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</si>
  <si>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</si>
  <si>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</si>
  <si>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</si>
  <si>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</si>
  <si>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</si>
  <si>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</si>
  <si>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</si>
  <si>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</si>
  <si>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</si>
  <si>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</si>
  <si>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</si>
  <si>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</si>
  <si>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</si>
  <si>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</si>
  <si>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</si>
  <si>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</si>
  <si>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</si>
  <si>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</si>
  <si>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</si>
  <si>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</si>
  <si>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</si>
  <si>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</si>
  <si>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</si>
  <si>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</si>
  <si>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</si>
  <si>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</si>
  <si>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</si>
  <si>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</si>
  <si>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</si>
  <si>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</si>
  <si>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</si>
  <si>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</si>
  <si>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</si>
  <si>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</si>
  <si>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</si>
  <si>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</si>
  <si>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</si>
  <si>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</si>
  <si>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</si>
  <si>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</si>
  <si>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</si>
  <si>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</si>
  <si>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</si>
  <si>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</si>
  <si>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</si>
  <si>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</si>
  <si>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</si>
  <si>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</si>
  <si>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</si>
  <si>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</si>
  <si>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</si>
  <si>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</si>
  <si>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</si>
  <si>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</si>
  <si>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</si>
  <si>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</si>
  <si>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</si>
  <si>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</si>
  <si>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</si>
  <si>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</si>
  <si>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</si>
  <si>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</si>
  <si>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</si>
  <si>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</si>
  <si>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</si>
  <si>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</si>
  <si>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</si>
  <si>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</si>
  <si>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</si>
  <si>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</si>
  <si>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</si>
  <si>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</si>
  <si>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</si>
  <si>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</si>
  <si>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</si>
  <si>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</si>
  <si>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</si>
  <si>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</si>
  <si>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</si>
  <si>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</si>
  <si>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</si>
  <si>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</si>
  <si>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</si>
  <si>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</si>
  <si>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</si>
  <si>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</si>
  <si>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</si>
  <si>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</si>
  <si>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</si>
  <si>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</si>
  <si>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</si>
  <si>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</si>
  <si>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</si>
  <si>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</si>
  <si>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</si>
  <si>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</si>
  <si>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</si>
  <si>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</si>
  <si>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</si>
  <si>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</si>
  <si>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</si>
  <si>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</si>
  <si>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</si>
  <si>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</si>
  <si>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</si>
  <si>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</si>
  <si>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</si>
  <si>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</si>
  <si>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</si>
  <si>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</si>
  <si>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</si>
  <si>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</si>
  <si>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</si>
  <si>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</si>
  <si>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</si>
  <si>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</si>
  <si>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</si>
  <si>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</si>
  <si>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</si>
  <si>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</si>
  <si>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</si>
  <si>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</si>
  <si>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</si>
  <si>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</si>
  <si>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</si>
  <si>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</si>
  <si>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</si>
  <si>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</si>
  <si>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</si>
  <si>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</si>
  <si>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</si>
  <si>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</si>
  <si>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</si>
  <si>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</si>
  <si>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</si>
  <si>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</si>
  <si>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</si>
  <si>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</si>
  <si>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</si>
  <si>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</si>
  <si>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</si>
  <si>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</si>
  <si>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</si>
  <si>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</si>
  <si>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</si>
  <si>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</si>
  <si>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</si>
  <si>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</si>
  <si>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</si>
  <si>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</si>
  <si>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</si>
  <si>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</si>
  <si>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</si>
  <si>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</si>
  <si>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</si>
  <si>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</si>
  <si>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</si>
  <si>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</si>
  <si>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</si>
  <si>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</si>
  <si>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</si>
  <si>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</si>
  <si>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</si>
  <si>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</si>
  <si>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</si>
  <si>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</si>
  <si>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</si>
  <si>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</si>
  <si>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</si>
  <si>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</si>
  <si>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</si>
  <si>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</si>
  <si>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</si>
  <si>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</si>
  <si>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</si>
  <si>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</si>
  <si>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</si>
  <si>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</si>
  <si>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</si>
  <si>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</si>
  <si>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</si>
  <si>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</si>
  <si>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</si>
  <si>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</si>
  <si>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</si>
  <si>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</si>
  <si>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</si>
  <si>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</si>
  <si>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</si>
  <si>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</si>
  <si>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</si>
  <si>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</si>
  <si>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</si>
  <si>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</si>
  <si>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</si>
  <si>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</si>
  <si>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</si>
  <si>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</si>
  <si>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</si>
  <si>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</si>
  <si>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</si>
  <si>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</si>
  <si>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</si>
  <si>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</si>
  <si>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</si>
  <si>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</si>
  <si>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</si>
  <si>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</si>
  <si>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</si>
  <si>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</si>
  <si>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</si>
  <si>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</si>
  <si>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</si>
  <si>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</si>
  <si>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</si>
  <si>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</si>
  <si>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</si>
  <si>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</si>
  <si>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</si>
  <si>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</si>
  <si>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</si>
  <si>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</si>
  <si>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</si>
  <si>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</si>
  <si>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</si>
  <si>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</si>
  <si>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</si>
  <si>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</si>
  <si>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</si>
  <si>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</si>
  <si>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</si>
  <si>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</si>
  <si>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</si>
  <si>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</si>
  <si>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</si>
  <si>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</si>
  <si>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</si>
  <si>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</si>
  <si>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</si>
  <si>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</si>
  <si>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</si>
  <si>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</si>
  <si>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</si>
  <si>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</si>
  <si>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</si>
  <si>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</si>
  <si>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</si>
  <si>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</si>
  <si>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</si>
  <si>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</si>
  <si>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</si>
  <si>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</si>
  <si>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</si>
  <si>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</si>
  <si>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</si>
  <si>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</si>
  <si>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</si>
  <si>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</si>
  <si>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</si>
  <si>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</si>
  <si>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</si>
  <si>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</si>
  <si>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</si>
  <si>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</si>
  <si>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</si>
  <si>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</si>
  <si>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</si>
  <si>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</si>
  <si>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</si>
  <si>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</si>
  <si>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</si>
  <si>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</si>
  <si>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</si>
  <si>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</si>
  <si>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</si>
  <si>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</si>
  <si>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</si>
  <si>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</si>
  <si>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</si>
  <si>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</si>
  <si>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</si>
  <si>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</si>
  <si>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</si>
  <si>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</si>
  <si>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</si>
  <si>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</si>
  <si>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</si>
  <si>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</si>
  <si>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</si>
  <si>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</si>
  <si>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</si>
  <si>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</si>
  <si>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</si>
  <si>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</si>
  <si>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</si>
  <si>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</si>
  <si>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</si>
  <si>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</si>
  <si>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</si>
  <si>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</si>
  <si>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</si>
  <si>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</si>
  <si>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</si>
  <si>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</si>
  <si>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</si>
  <si>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</si>
  <si>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</si>
  <si>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</si>
  <si>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</si>
  <si>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</si>
  <si>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</si>
  <si>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</si>
  <si>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</si>
  <si>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</si>
  <si>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</si>
  <si>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</si>
  <si>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</si>
  <si>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</si>
  <si>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</si>
  <si>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</si>
  <si>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</si>
  <si>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</si>
  <si>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</si>
  <si>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</si>
  <si>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</si>
  <si>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</si>
  <si>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</si>
  <si>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</si>
  <si>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</si>
  <si>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</si>
  <si>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</si>
  <si>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</si>
  <si>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</si>
  <si>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</si>
  <si>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</si>
  <si>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</si>
  <si>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</si>
  <si>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</si>
  <si>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</si>
  <si>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</si>
  <si>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</si>
  <si>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</si>
  <si>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</si>
  <si>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</si>
  <si>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</si>
  <si>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</si>
  <si>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</si>
  <si>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</si>
  <si>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</si>
  <si>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</si>
  <si>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</si>
  <si>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</si>
  <si>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</si>
  <si>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</si>
  <si>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</si>
  <si>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</si>
  <si>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</si>
  <si>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</si>
  <si>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</si>
  <si>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</si>
  <si>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</si>
  <si>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</si>
  <si>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</si>
  <si>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</si>
  <si>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</si>
  <si>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</si>
  <si>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</si>
  <si>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</si>
  <si>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</si>
  <si>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</si>
  <si>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</si>
  <si>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</si>
  <si>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</si>
  <si>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</si>
  <si>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</si>
  <si>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</si>
  <si>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</si>
  <si>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</si>
  <si>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</si>
  <si>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</si>
  <si>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</si>
  <si>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</si>
  <si>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</si>
  <si>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</si>
  <si>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</si>
  <si>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</si>
  <si>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</si>
  <si>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</si>
  <si>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</si>
  <si>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</si>
  <si>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</si>
  <si>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</si>
  <si>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</si>
  <si>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</si>
  <si>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</si>
  <si>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</si>
  <si>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</si>
  <si>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</si>
  <si>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</si>
  <si>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</si>
  <si>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</si>
  <si>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</si>
  <si>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</si>
  <si>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</si>
  <si>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</si>
  <si>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</si>
  <si>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</si>
  <si>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</si>
  <si>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</si>
  <si>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</si>
  <si>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</si>
  <si>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</si>
  <si>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</si>
  <si>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</si>
  <si>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</si>
  <si>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</si>
  <si>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</si>
  <si>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</si>
  <si>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</si>
  <si>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</si>
  <si>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</si>
  <si>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</si>
  <si>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</si>
  <si>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</si>
  <si>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</si>
  <si>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</si>
  <si>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</si>
  <si>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</si>
  <si>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</si>
  <si>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</si>
  <si>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</si>
  <si>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</si>
  <si>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</si>
  <si>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</si>
  <si>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</si>
  <si>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</si>
  <si>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</si>
  <si>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</si>
  <si>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</si>
  <si>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</si>
  <si>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</si>
  <si>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</si>
  <si>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</si>
  <si>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</si>
  <si>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</si>
  <si>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</si>
  <si>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</si>
  <si>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</si>
  <si>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</si>
  <si>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</si>
  <si>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</si>
  <si>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</si>
  <si>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</si>
  <si>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</si>
  <si>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</si>
  <si>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</si>
  <si>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</si>
  <si>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</si>
  <si>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</si>
  <si>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</si>
  <si>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</si>
  <si>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</si>
  <si>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</si>
  <si>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</si>
  <si>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</si>
  <si>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</si>
  <si>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</si>
  <si>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</si>
  <si>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</si>
  <si>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</si>
  <si>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</si>
  <si>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</si>
  <si>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</si>
  <si>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</si>
  <si>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</si>
  <si>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</si>
  <si>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</si>
  <si>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</si>
  <si>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</si>
  <si>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</si>
  <si>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</si>
  <si>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</si>
  <si>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</si>
  <si>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</si>
  <si>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</si>
  <si>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</si>
  <si>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</si>
  <si>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</si>
  <si>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</si>
  <si>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</si>
  <si>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</si>
  <si>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</si>
  <si>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</si>
  <si>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</si>
  <si>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</si>
  <si>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</si>
  <si>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</si>
  <si>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</si>
  <si>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</si>
  <si>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</si>
  <si>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</si>
  <si>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</si>
  <si>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</si>
  <si>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</si>
  <si>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</si>
  <si>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</si>
  <si>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</si>
  <si>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</si>
  <si>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</si>
  <si>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</si>
  <si>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</si>
  <si>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</si>
  <si>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</si>
  <si>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</si>
  <si>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</si>
  <si>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</si>
  <si>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</si>
  <si>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</si>
  <si>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</si>
  <si>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</si>
  <si>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</si>
  <si>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</si>
  <si>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</si>
  <si>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</si>
  <si>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</si>
  <si>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</si>
  <si>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</si>
  <si>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</si>
  <si>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</si>
  <si>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</si>
  <si>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</si>
  <si>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</si>
  <si>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</si>
  <si>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</si>
  <si>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</si>
  <si>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</si>
  <si>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</si>
  <si>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</si>
  <si>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</si>
  <si>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</si>
  <si>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</si>
  <si>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</si>
  <si>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</si>
  <si>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</si>
  <si>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</si>
  <si>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</si>
  <si>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</si>
  <si>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</si>
  <si>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</si>
  <si>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</si>
  <si>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</si>
  <si>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</si>
  <si>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</si>
  <si>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</si>
  <si>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</si>
  <si>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</si>
  <si>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</si>
  <si>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</si>
  <si>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</si>
  <si>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</si>
  <si>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</si>
  <si>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</si>
  <si>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</si>
  <si>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</si>
  <si>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</si>
  <si>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</si>
  <si>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</si>
  <si>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</si>
  <si>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</si>
  <si>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</si>
  <si>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</si>
  <si>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</si>
  <si>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</si>
  <si>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</si>
  <si>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</si>
  <si>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</si>
  <si>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</si>
  <si>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</si>
  <si>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</si>
  <si>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</si>
  <si>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</si>
  <si>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</si>
  <si>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</si>
  <si>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</si>
  <si>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</si>
  <si>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</si>
  <si>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</si>
  <si>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</si>
  <si>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</si>
  <si>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</si>
  <si>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</si>
  <si>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</si>
  <si>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</si>
  <si>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</si>
  <si>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</si>
  <si>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</si>
  <si>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</si>
  <si>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</si>
  <si>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</si>
  <si>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</si>
  <si>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</si>
  <si>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</si>
  <si>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</si>
  <si>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</si>
  <si>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</si>
  <si>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</si>
  <si>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</si>
  <si>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</si>
  <si>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</si>
  <si>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</si>
  <si>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</si>
  <si>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</si>
  <si>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</si>
  <si>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</si>
  <si>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</si>
  <si>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</si>
  <si>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</si>
  <si>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</si>
  <si>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</si>
  <si>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</si>
  <si>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</si>
  <si>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</si>
  <si>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</si>
  <si>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</si>
  <si>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</si>
  <si>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</si>
  <si>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</si>
  <si>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</si>
  <si>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</si>
  <si>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</si>
  <si>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</si>
  <si>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</si>
  <si>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</si>
  <si>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</si>
  <si>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</si>
  <si>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</si>
  <si>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</si>
  <si>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</si>
  <si>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</si>
  <si>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</si>
  <si>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</si>
  <si>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</si>
  <si>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</si>
  <si>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</si>
  <si>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</si>
  <si>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</si>
  <si>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</si>
  <si>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</si>
  <si>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</si>
  <si>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</si>
  <si>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</si>
  <si>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</si>
  <si>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</si>
  <si>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</si>
  <si>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</si>
  <si>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</si>
  <si>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</si>
  <si>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</si>
  <si>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</si>
  <si>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</si>
  <si>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</si>
  <si>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</si>
  <si>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</si>
  <si>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</si>
  <si>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</si>
  <si>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</si>
  <si>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</si>
  <si>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</si>
  <si>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</si>
  <si>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</si>
  <si>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</si>
  <si>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</si>
  <si>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</si>
  <si>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</si>
  <si>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</si>
  <si>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</si>
  <si>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</si>
  <si>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</si>
  <si>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</si>
  <si>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</si>
  <si>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</si>
  <si>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</si>
  <si>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</si>
  <si>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</si>
  <si>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</si>
  <si>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</si>
  <si>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</si>
  <si>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</si>
  <si>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</si>
  <si>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</si>
  <si>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</si>
  <si>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</si>
  <si>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</si>
  <si>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</si>
  <si>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</si>
  <si>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</si>
  <si>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</si>
  <si>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</si>
  <si>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</si>
  <si>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</si>
  <si>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</si>
  <si>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</si>
  <si>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</si>
  <si>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</si>
  <si>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</si>
  <si>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</si>
  <si>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</si>
  <si>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</si>
  <si>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</si>
  <si>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</si>
  <si>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</si>
  <si>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</si>
  <si>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</si>
  <si>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</si>
  <si>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</si>
  <si>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</si>
  <si>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</si>
  <si>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</si>
  <si>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</si>
  <si>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</si>
  <si>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</si>
  <si>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</si>
  <si>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</si>
  <si>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</si>
  <si>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</si>
  <si>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</si>
  <si>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</si>
  <si>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</si>
  <si>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</si>
  <si>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</si>
  <si>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</si>
  <si>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</si>
  <si>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</si>
  <si>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</si>
  <si>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</si>
  <si>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</si>
  <si>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</si>
  <si>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</si>
  <si>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</si>
  <si>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</si>
  <si>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</si>
  <si>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</si>
  <si>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</si>
  <si>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</si>
  <si>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</si>
  <si>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</si>
  <si>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</si>
  <si>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</si>
  <si>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</si>
  <si>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</si>
  <si>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</si>
  <si>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</si>
  <si>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</si>
  <si>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</si>
  <si>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</si>
  <si>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</si>
  <si>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</si>
  <si>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</si>
  <si>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</si>
  <si>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</si>
  <si>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</si>
  <si>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</si>
  <si>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</si>
  <si>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</si>
  <si>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</si>
  <si>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</si>
  <si>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</si>
  <si>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</si>
  <si>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</si>
  <si>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</si>
  <si>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</si>
  <si>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</si>
  <si>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</si>
  <si>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</si>
  <si>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</si>
  <si>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</si>
  <si>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</si>
  <si>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</si>
  <si>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</si>
  <si>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</si>
  <si>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</si>
  <si>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</si>
  <si>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</si>
  <si>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</si>
  <si>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</si>
  <si>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</si>
  <si>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</si>
  <si>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</si>
  <si>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</si>
  <si>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</si>
  <si>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</si>
  <si>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</si>
  <si>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</si>
  <si>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</si>
  <si>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</si>
  <si>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</si>
  <si>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</si>
  <si>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</si>
  <si>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</si>
  <si>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</si>
  <si>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</si>
  <si>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</si>
  <si>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</si>
  <si>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</si>
  <si>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</si>
  <si>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</si>
  <si>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</si>
  <si>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</si>
  <si>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</si>
  <si>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</si>
  <si>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</si>
  <si>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</si>
  <si>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</si>
  <si>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</si>
  <si>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</si>
  <si>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</si>
  <si>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</si>
  <si>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</si>
  <si>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</si>
  <si>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</si>
  <si>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</si>
  <si>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</si>
  <si>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</si>
  <si>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</si>
  <si>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</si>
  <si>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</si>
  <si>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</si>
  <si>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</si>
  <si>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</si>
  <si>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</si>
  <si>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</si>
  <si>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</si>
  <si>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</si>
  <si>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</si>
  <si>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</si>
  <si>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</si>
  <si>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</si>
  <si>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</si>
  <si>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</si>
  <si>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</si>
  <si>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</si>
  <si>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</si>
  <si>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</si>
  <si>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</si>
  <si>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</si>
  <si>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</si>
  <si>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</si>
  <si>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</si>
  <si>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</si>
  <si>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</si>
  <si>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</si>
  <si>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</si>
  <si>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</si>
  <si>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</si>
  <si>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</si>
  <si>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</si>
  <si>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</si>
  <si>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</si>
  <si>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</si>
  <si>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</si>
  <si>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</si>
  <si>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</si>
  <si>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</si>
  <si>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</si>
  <si>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</si>
  <si>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</si>
  <si>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</si>
  <si>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</si>
  <si>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</si>
  <si>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</si>
  <si>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</si>
  <si>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</si>
  <si>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</si>
  <si>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</si>
  <si>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</si>
  <si>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</si>
  <si>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</si>
  <si>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</si>
  <si>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</si>
  <si>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</si>
  <si>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</si>
  <si>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</si>
  <si>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</si>
  <si>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</si>
  <si>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</si>
  <si>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</si>
  <si>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</si>
  <si>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</si>
  <si>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</si>
  <si>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</si>
  <si>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</si>
  <si>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</si>
  <si>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</si>
  <si>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</si>
  <si>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</si>
  <si>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</si>
  <si>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</si>
  <si>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</si>
  <si>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</si>
  <si>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</si>
  <si>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</si>
  <si>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</si>
  <si>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</si>
  <si>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</si>
  <si>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</si>
  <si>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</si>
  <si>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</si>
  <si>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</si>
  <si>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</si>
  <si>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</si>
  <si>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</si>
  <si>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</si>
  <si>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</si>
  <si>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</si>
  <si>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</si>
  <si>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</si>
  <si>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</si>
  <si>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</si>
  <si>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</si>
  <si>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</si>
  <si>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</si>
  <si>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</si>
  <si>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</si>
  <si>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</si>
  <si>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</si>
  <si>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</si>
  <si>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</si>
  <si>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</si>
  <si>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</si>
  <si>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</si>
  <si>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</si>
  <si>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</si>
  <si>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</si>
  <si>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</si>
  <si>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</si>
  <si>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</si>
  <si>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</si>
  <si>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</si>
  <si>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</si>
  <si>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</si>
  <si>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</si>
  <si>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</si>
  <si>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</si>
  <si>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</si>
  <si>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</si>
  <si>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</si>
  <si>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</si>
  <si>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</si>
  <si>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</si>
  <si>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</si>
  <si>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</si>
  <si>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</si>
  <si>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</si>
  <si>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</si>
  <si>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</si>
  <si>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</si>
  <si>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</si>
  <si>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</si>
  <si>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</si>
  <si>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</si>
  <si>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</si>
  <si>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</si>
  <si>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</si>
  <si>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</si>
  <si>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</si>
  <si>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</si>
  <si>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</si>
  <si>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</si>
  <si>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</si>
  <si>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</si>
  <si>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</si>
  <si>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</si>
  <si>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</si>
  <si>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</si>
  <si>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</si>
  <si>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</si>
  <si>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</si>
  <si>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</si>
  <si>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</si>
  <si>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</si>
  <si>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</si>
  <si>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</si>
  <si>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</si>
  <si>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</si>
  <si>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</si>
  <si>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</si>
  <si>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</si>
  <si>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</si>
  <si>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</si>
  <si>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</si>
  <si>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</si>
  <si>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</si>
  <si>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</si>
  <si>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</si>
  <si>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</si>
  <si>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</si>
  <si>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</si>
  <si>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</si>
  <si>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</si>
  <si>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</si>
  <si>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</si>
  <si>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</si>
  <si>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</si>
  <si>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</si>
  <si>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</si>
  <si>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</si>
  <si>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</si>
  <si>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</si>
  <si>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</si>
  <si>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</si>
  <si>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</si>
  <si>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</si>
  <si>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</si>
  <si>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</si>
  <si>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</si>
  <si>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</si>
  <si>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</si>
  <si>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</si>
  <si>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</si>
  <si>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</si>
  <si>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</si>
  <si>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</si>
  <si>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</si>
  <si>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</si>
  <si>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</si>
  <si>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</si>
  <si>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</si>
  <si>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</si>
  <si>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</si>
  <si>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</si>
  <si>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</si>
  <si>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</si>
  <si>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</si>
  <si>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</si>
  <si>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</si>
  <si>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</si>
  <si>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</si>
  <si>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</si>
  <si>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</si>
  <si>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</si>
  <si>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</si>
  <si>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</si>
  <si>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</si>
  <si>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</si>
  <si>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</si>
  <si>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</si>
  <si>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</si>
  <si>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</si>
  <si>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</si>
  <si>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</si>
  <si>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</si>
  <si>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</si>
  <si>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</si>
  <si>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</si>
  <si>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</si>
  <si>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</si>
  <si>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</si>
  <si>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</si>
  <si>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</si>
  <si>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</si>
  <si>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</si>
  <si>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</si>
  <si>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</si>
  <si>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</si>
  <si>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</si>
  <si>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</si>
  <si>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</si>
  <si>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</si>
  <si>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</si>
  <si>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</si>
  <si>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</si>
  <si>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</si>
  <si>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</si>
  <si>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</si>
  <si>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</si>
  <si>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</si>
  <si>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</si>
  <si>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</si>
  <si>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</si>
  <si>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</si>
  <si>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</si>
  <si>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</si>
  <si>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</si>
  <si>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</si>
  <si>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</si>
  <si>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</si>
  <si>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</si>
  <si>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</si>
  <si>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</si>
  <si>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</si>
  <si>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</si>
  <si>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</si>
  <si>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</si>
  <si>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</si>
  <si>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</si>
  <si>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</si>
  <si>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</si>
  <si>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</si>
  <si>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</si>
  <si>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</si>
  <si>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</si>
  <si>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</si>
  <si>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</si>
  <si>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</si>
  <si>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</si>
  <si>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</si>
  <si>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</si>
  <si>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</si>
  <si>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</si>
  <si>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</si>
  <si>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</si>
  <si>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</si>
  <si>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</si>
  <si>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</si>
  <si>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</si>
  <si>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</si>
  <si>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</si>
  <si>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</si>
  <si>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</si>
  <si>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</si>
  <si>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</si>
  <si>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</si>
  <si>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</si>
  <si>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</si>
  <si>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</si>
  <si>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</si>
  <si>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</si>
  <si>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</si>
  <si>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</si>
  <si>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</si>
  <si>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</si>
  <si>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</si>
  <si>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</si>
  <si>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</si>
  <si>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</si>
  <si>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</si>
  <si>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</si>
  <si>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</si>
  <si>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</si>
  <si>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</si>
  <si>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</si>
  <si>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</si>
  <si>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</si>
  <si>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</si>
  <si>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</si>
  <si>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</si>
  <si>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</si>
  <si>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</si>
  <si>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</si>
  <si>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</si>
  <si>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</si>
  <si>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</si>
  <si>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</si>
  <si>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</si>
  <si>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</si>
  <si>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</si>
  <si>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</si>
  <si>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</si>
  <si>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</si>
  <si>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</si>
  <si>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</si>
  <si>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</si>
  <si>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</si>
  <si>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</si>
  <si>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</si>
  <si>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</si>
  <si>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</si>
  <si>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</si>
  <si>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</si>
  <si>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</si>
  <si>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</si>
  <si>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</si>
  <si>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</si>
  <si>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</si>
  <si>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</si>
  <si>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</si>
  <si>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</si>
  <si>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</si>
  <si>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</si>
  <si>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</si>
  <si>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</si>
  <si>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</si>
  <si>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</si>
  <si>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</si>
  <si>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</si>
  <si>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</si>
  <si>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</si>
  <si>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</si>
  <si>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</si>
  <si>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</si>
  <si>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</si>
  <si>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</si>
  <si>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</si>
  <si>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</si>
  <si>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</si>
  <si>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</si>
  <si>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</si>
  <si>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</si>
  <si>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</si>
  <si>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</si>
  <si>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</si>
  <si>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</si>
  <si>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</si>
  <si>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</si>
  <si>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</si>
  <si>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</si>
  <si>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</si>
  <si>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</si>
  <si>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</si>
  <si>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</si>
  <si>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</si>
  <si>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</si>
  <si>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</si>
  <si>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</si>
  <si>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</si>
  <si>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</si>
  <si>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</si>
  <si>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</si>
  <si>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</si>
  <si>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</si>
  <si>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</si>
  <si>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</si>
  <si>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</si>
  <si>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</si>
  <si>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</si>
  <si>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</si>
  <si>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</si>
  <si>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</si>
  <si>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</si>
  <si>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</si>
  <si>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</si>
  <si>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</si>
  <si>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</si>
  <si>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</si>
  <si>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</si>
  <si>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</si>
  <si>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</si>
  <si>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</si>
  <si>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</si>
  <si>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</si>
  <si>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</si>
  <si>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</si>
  <si>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</si>
  <si>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</si>
  <si>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</si>
  <si>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</si>
  <si>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</si>
  <si>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</si>
  <si>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</si>
  <si>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</si>
  <si>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</si>
  <si>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</si>
  <si>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</si>
  <si>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</si>
  <si>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</si>
  <si>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</si>
  <si>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</si>
  <si>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</si>
  <si>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</si>
  <si>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</si>
  <si>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</si>
  <si>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</si>
  <si>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</si>
  <si>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</si>
  <si>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</si>
  <si>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</si>
  <si>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</si>
  <si>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</si>
  <si>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</si>
  <si>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</si>
  <si>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</si>
  <si>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</si>
  <si>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</si>
  <si>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</si>
  <si>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</si>
  <si>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</si>
  <si>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</si>
  <si>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</si>
  <si>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</si>
  <si>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</si>
  <si>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</si>
  <si>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</si>
  <si>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</si>
  <si>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</si>
  <si>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</si>
  <si>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</si>
  <si>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</si>
  <si>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</si>
  <si>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</si>
  <si>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</si>
  <si>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</si>
  <si>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</si>
  <si>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</si>
  <si>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</si>
  <si>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</si>
  <si>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</si>
  <si>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</si>
  <si>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</si>
  <si>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</si>
  <si>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</si>
  <si>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</si>
  <si>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</si>
  <si>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</si>
  <si>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</si>
  <si>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</si>
  <si>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</si>
  <si>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</si>
  <si>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</si>
  <si>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</si>
  <si>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</si>
  <si>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</si>
  <si>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</si>
  <si>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</si>
  <si>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</si>
  <si>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</si>
  <si>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</si>
  <si>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</si>
  <si>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</si>
  <si>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</si>
  <si>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</si>
  <si>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</si>
  <si>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</si>
  <si>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</si>
  <si>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</si>
  <si>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</si>
  <si>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</si>
  <si>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</si>
  <si>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</si>
  <si>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</si>
  <si>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</si>
  <si>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</si>
  <si>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</si>
  <si>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</si>
  <si>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</si>
  <si>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</si>
  <si>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</si>
  <si>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</si>
  <si>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</si>
  <si>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</si>
  <si>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</si>
  <si>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</si>
  <si>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</si>
  <si>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</si>
  <si>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</si>
  <si>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</si>
  <si>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</si>
  <si>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</si>
  <si>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</si>
  <si>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</si>
  <si>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</si>
  <si>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</si>
  <si>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</si>
  <si>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</si>
  <si>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</si>
  <si>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</si>
  <si>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</si>
  <si>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</si>
  <si>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</si>
  <si>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</si>
  <si>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</si>
  <si>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</si>
  <si>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</si>
  <si>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</si>
  <si>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</si>
  <si>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</si>
  <si>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</si>
  <si>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</si>
  <si>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</si>
  <si>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</si>
  <si>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</si>
  <si>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</si>
  <si>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</si>
  <si>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</si>
  <si>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</si>
  <si>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</si>
  <si>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</si>
  <si>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</si>
  <si>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</si>
  <si>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</si>
  <si>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</si>
  <si>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</si>
  <si>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</si>
  <si>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</si>
  <si>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</si>
  <si>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</si>
  <si>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</si>
  <si>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</si>
  <si>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</si>
  <si>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</si>
  <si>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</si>
  <si>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</si>
  <si>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</si>
  <si>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</si>
  <si>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</si>
  <si>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</si>
  <si>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</si>
  <si>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</si>
  <si>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</si>
  <si>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</si>
  <si>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</si>
  <si>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</si>
  <si>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</si>
  <si>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</si>
  <si>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</si>
  <si>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</si>
  <si>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</si>
  <si>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</si>
  <si>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</si>
  <si>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</si>
  <si>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</si>
  <si>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</si>
  <si>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</si>
  <si>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</si>
  <si>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</si>
  <si>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</si>
  <si>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</si>
  <si>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</si>
  <si>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</si>
  <si>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</si>
  <si>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</si>
  <si>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</si>
  <si>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</si>
  <si>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</si>
  <si>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</si>
  <si>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</si>
  <si>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</si>
  <si>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</si>
  <si>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</si>
  <si>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</si>
  <si>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</si>
  <si>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</si>
  <si>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</si>
  <si>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</si>
  <si>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</si>
  <si>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</si>
  <si>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</si>
  <si>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</si>
  <si>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</si>
  <si>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</si>
  <si>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</si>
  <si>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</si>
  <si>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</si>
  <si>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</si>
  <si>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</si>
  <si>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</si>
  <si>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</si>
  <si>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</si>
  <si>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</si>
  <si>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</si>
  <si>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</si>
  <si>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</si>
  <si>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</si>
  <si>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</si>
  <si>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</si>
  <si>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</si>
  <si>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</si>
  <si>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</si>
  <si>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</si>
  <si>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</si>
  <si>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</si>
  <si>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</si>
  <si>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</si>
  <si>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</si>
  <si>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</si>
  <si>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</si>
  <si>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</si>
  <si>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</si>
  <si>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</si>
  <si>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</si>
  <si>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</si>
  <si>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</si>
  <si>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</si>
  <si>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</si>
  <si>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</si>
  <si>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</si>
  <si>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</si>
  <si>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</si>
  <si>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</si>
  <si>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</si>
  <si>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</si>
  <si>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</si>
  <si>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</si>
  <si>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</si>
  <si>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</si>
  <si>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</si>
  <si>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</si>
  <si>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</si>
  <si>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</si>
  <si>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</si>
  <si>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</si>
  <si>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</si>
  <si>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</si>
  <si>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</si>
  <si>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</si>
  <si>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</si>
  <si>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</si>
  <si>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</si>
  <si>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</si>
  <si>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</si>
  <si>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</si>
  <si>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</si>
  <si>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</si>
  <si>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</si>
  <si>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</si>
  <si>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</si>
  <si>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</si>
  <si>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</si>
  <si>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</si>
  <si>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</si>
  <si>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</si>
  <si>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</si>
  <si>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</si>
  <si>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</si>
  <si>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</si>
  <si>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</si>
  <si>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</si>
  <si>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</si>
  <si>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</si>
  <si>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</si>
  <si>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</si>
  <si>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</si>
  <si>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</si>
  <si>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</si>
  <si>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</si>
  <si>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</si>
  <si>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</si>
  <si>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</si>
  <si>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</si>
  <si>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</si>
  <si>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</si>
  <si>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</si>
  <si>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</si>
  <si>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</si>
  <si>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</si>
  <si>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</si>
  <si>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</si>
  <si>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</si>
  <si>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</si>
  <si>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</si>
  <si>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</si>
  <si>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</si>
  <si>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</si>
  <si>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</si>
  <si>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</si>
  <si>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</si>
  <si>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</si>
  <si>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</si>
  <si>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</si>
  <si>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</si>
  <si>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</si>
  <si>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</si>
  <si>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</si>
  <si>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</si>
  <si>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</si>
  <si>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</si>
  <si>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</si>
  <si>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</si>
  <si>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</si>
  <si>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</si>
  <si>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</si>
  <si>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</si>
  <si>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</si>
  <si>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</si>
  <si>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</si>
  <si>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</si>
  <si>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</si>
  <si>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</si>
  <si>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</si>
  <si>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</si>
  <si>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</si>
  <si>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</si>
  <si>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</si>
  <si>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</si>
  <si>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</si>
  <si>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</si>
  <si>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</si>
  <si>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</si>
  <si>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</si>
  <si>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</si>
  <si>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</si>
  <si>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</si>
  <si>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</si>
  <si>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</si>
  <si>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</si>
  <si>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</si>
  <si>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</si>
  <si>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</si>
  <si>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</si>
  <si>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</si>
  <si>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</si>
  <si>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</si>
  <si>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</si>
  <si>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</si>
  <si>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</si>
  <si>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</si>
  <si>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</si>
  <si>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</si>
  <si>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</si>
  <si>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</si>
  <si>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</si>
  <si>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</si>
  <si>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</si>
  <si>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</si>
  <si>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</si>
  <si>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</si>
  <si>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</si>
  <si>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</si>
  <si>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</si>
  <si>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</si>
  <si>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</si>
  <si>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</si>
  <si>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</si>
  <si>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</si>
  <si>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</si>
  <si>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</si>
  <si>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</si>
  <si>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</si>
  <si>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</si>
  <si>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</si>
  <si>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</si>
  <si>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</si>
  <si>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</si>
  <si>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</si>
  <si>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</si>
  <si>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</si>
  <si>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</si>
  <si>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</si>
  <si>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</si>
  <si>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</si>
  <si>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</si>
  <si>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</si>
  <si>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</si>
  <si>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</si>
  <si>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</si>
  <si>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</si>
  <si>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</si>
  <si>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</si>
  <si>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</si>
  <si>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</si>
  <si>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</si>
  <si>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</si>
  <si>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</si>
  <si>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</si>
  <si>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</si>
  <si>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</si>
  <si>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</si>
  <si>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</si>
  <si>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</si>
  <si>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</si>
  <si>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</si>
  <si>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</si>
  <si>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</si>
  <si>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</si>
  <si>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</si>
  <si>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</si>
  <si>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</si>
  <si>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</si>
  <si>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</si>
  <si>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</si>
  <si>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</si>
  <si>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</si>
  <si>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</si>
  <si>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</si>
  <si>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</si>
  <si>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</si>
  <si>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</si>
  <si>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</si>
  <si>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</si>
  <si>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</si>
  <si>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</si>
  <si>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</si>
  <si>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</si>
  <si>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</si>
  <si>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</si>
  <si>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</si>
  <si>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</si>
  <si>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</si>
  <si>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</si>
  <si>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</si>
  <si>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</si>
  <si>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</si>
  <si>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</si>
  <si>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</si>
  <si>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</si>
  <si>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</si>
  <si>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</si>
  <si>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</si>
  <si>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</si>
  <si>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</si>
  <si>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</si>
  <si>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</si>
  <si>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</si>
  <si>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</si>
  <si>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</si>
  <si>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</si>
  <si>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</si>
  <si>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</si>
  <si>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</si>
  <si>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</si>
  <si>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</si>
  <si>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</si>
  <si>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</si>
  <si>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</si>
  <si>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</si>
  <si>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</si>
  <si>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</si>
  <si>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</si>
  <si>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</si>
  <si>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</si>
  <si>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</si>
  <si>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</si>
  <si>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</si>
  <si>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</si>
  <si>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</si>
  <si>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</si>
  <si>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</si>
  <si>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</si>
  <si>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</si>
  <si>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</si>
  <si>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</si>
  <si>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</si>
  <si>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</si>
  <si>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</si>
  <si>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</si>
  <si>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</si>
  <si>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</si>
  <si>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</si>
  <si>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</si>
  <si>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</si>
  <si>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</si>
  <si>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</si>
  <si>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</si>
  <si>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</si>
  <si>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</si>
  <si>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</si>
  <si>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</si>
  <si>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</si>
  <si>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</si>
  <si>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</si>
  <si>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</si>
  <si>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</si>
  <si>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</si>
  <si>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</si>
  <si>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</si>
  <si>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</si>
  <si>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</si>
  <si>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</si>
  <si>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</si>
  <si>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</si>
  <si>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</si>
  <si>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</si>
  <si>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</si>
  <si>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</si>
  <si>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</si>
  <si>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</si>
  <si>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</si>
  <si>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</si>
  <si>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</si>
  <si>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</si>
  <si>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</si>
  <si>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</si>
  <si>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</si>
  <si>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</si>
  <si>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</si>
  <si>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</si>
  <si>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</si>
  <si>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</si>
  <si>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</si>
  <si>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</si>
  <si>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</si>
  <si>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</si>
  <si>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</si>
  <si>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</si>
  <si>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</si>
  <si>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</si>
  <si>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</si>
  <si>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</si>
  <si>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</si>
  <si>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</si>
  <si>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</si>
  <si>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</si>
  <si>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</si>
  <si>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</si>
  <si>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</si>
  <si>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</si>
  <si>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</si>
  <si>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</si>
  <si>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</si>
  <si>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</si>
  <si>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</si>
  <si>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</si>
  <si>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</si>
  <si>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</si>
  <si>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</si>
  <si>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</si>
  <si>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</si>
  <si>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</si>
  <si>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</si>
  <si>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</si>
  <si>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</si>
  <si>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</si>
  <si>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</si>
  <si>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</si>
  <si>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</si>
  <si>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</si>
  <si>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</si>
  <si>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</si>
  <si>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</si>
  <si>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</si>
  <si>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</si>
  <si>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</si>
  <si>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</si>
  <si>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</si>
  <si>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</si>
  <si>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</si>
  <si>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</si>
  <si>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</si>
  <si>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</si>
  <si>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</si>
  <si>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</si>
  <si>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</si>
  <si>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</si>
  <si>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</si>
  <si>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</si>
  <si>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</si>
  <si>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</si>
  <si>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</si>
  <si>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</si>
  <si>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</si>
  <si>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</si>
  <si>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</si>
  <si>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</si>
  <si>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</si>
  <si>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</si>
  <si>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</si>
  <si>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</si>
  <si>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</si>
  <si>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</si>
  <si>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</si>
  <si>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</si>
  <si>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</si>
  <si>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</si>
  <si>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</si>
  <si>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</si>
  <si>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</si>
  <si>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</si>
  <si>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</si>
  <si>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</si>
  <si>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</si>
  <si>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</si>
  <si>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</si>
  <si>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</si>
  <si>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</si>
  <si>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</si>
  <si>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</si>
  <si>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</si>
  <si>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</si>
  <si>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</si>
  <si>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</si>
  <si>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</si>
  <si>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</si>
  <si>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</si>
  <si>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</si>
  <si>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</si>
  <si>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</si>
  <si>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</si>
  <si>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</si>
  <si>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</si>
  <si>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</si>
  <si>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</si>
  <si>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</si>
  <si>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</si>
  <si>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</si>
  <si>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</si>
  <si>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</si>
  <si>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</si>
  <si>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</si>
  <si>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</si>
  <si>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</si>
  <si>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</si>
  <si>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</si>
  <si>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</si>
  <si>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</si>
  <si>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</si>
  <si>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</si>
  <si>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</si>
  <si>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</si>
  <si>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</si>
  <si>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</si>
  <si>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</si>
  <si>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</si>
  <si>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</si>
  <si>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</si>
  <si>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</si>
  <si>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</si>
  <si>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</si>
  <si>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</si>
  <si>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</si>
  <si>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</si>
  <si>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</si>
  <si>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</si>
  <si>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</si>
  <si>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</si>
  <si>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</si>
  <si>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</si>
  <si>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</si>
  <si>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</si>
  <si>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</si>
  <si>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</si>
  <si>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</si>
  <si>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</si>
  <si>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</si>
  <si>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</si>
  <si>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</si>
  <si>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</si>
  <si>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</si>
  <si>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</si>
  <si>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</si>
  <si>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</si>
  <si>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</si>
  <si>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</si>
  <si>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</si>
  <si>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</si>
  <si>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</si>
  <si>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</si>
  <si>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</si>
  <si>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</si>
  <si>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</si>
  <si>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</si>
  <si>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</si>
  <si>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</si>
  <si>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</si>
  <si>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</si>
  <si>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</si>
  <si>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</si>
  <si>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</si>
  <si>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</si>
  <si>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</si>
  <si>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</si>
  <si>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</si>
  <si>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</si>
  <si>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</si>
  <si>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</si>
  <si>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</si>
  <si>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</si>
  <si>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</si>
  <si>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</si>
  <si>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</si>
  <si>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</si>
  <si>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</si>
  <si>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</si>
  <si>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</si>
  <si>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</si>
  <si>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</si>
  <si>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</si>
  <si>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</si>
  <si>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</si>
  <si>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</si>
  <si>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</si>
  <si>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</si>
  <si>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</si>
  <si>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</si>
  <si>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</si>
  <si>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</si>
  <si>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</si>
  <si>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</si>
  <si>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</si>
  <si>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</si>
  <si>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</si>
  <si>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</si>
  <si>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</si>
  <si>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</si>
  <si>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</si>
  <si>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</si>
  <si>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</si>
  <si>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</si>
  <si>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</si>
  <si>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</si>
  <si>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</si>
  <si>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</si>
  <si>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</si>
  <si>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</si>
  <si>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</si>
  <si>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</si>
  <si>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</si>
  <si>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</si>
  <si>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</si>
  <si>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</si>
  <si>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</si>
  <si>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</si>
  <si>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</si>
  <si>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</si>
  <si>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</si>
  <si>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</si>
  <si>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</si>
  <si>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</si>
  <si>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</si>
  <si>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</si>
  <si>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</si>
  <si>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</si>
  <si>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</si>
  <si>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</si>
  <si>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</si>
  <si>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</si>
  <si>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</si>
  <si>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</si>
  <si>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</si>
  <si>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</si>
  <si>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</si>
  <si>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</si>
  <si>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</si>
  <si>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</si>
  <si>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</si>
  <si>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</si>
  <si>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</si>
  <si>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</si>
  <si>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</si>
  <si>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</si>
  <si>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</si>
  <si>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</si>
  <si>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</si>
  <si>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</si>
  <si>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</si>
  <si>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</si>
  <si>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</si>
  <si>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</si>
  <si>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</si>
  <si>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</si>
  <si>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</si>
  <si>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</si>
  <si>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</si>
  <si>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</si>
  <si>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</si>
  <si>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</si>
  <si>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</si>
  <si>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</si>
  <si>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</si>
  <si>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</si>
  <si>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</si>
  <si>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</si>
  <si>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</si>
  <si>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</si>
  <si>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</si>
  <si>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</si>
  <si>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</si>
  <si>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</si>
  <si>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</si>
  <si>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</si>
  <si>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</si>
  <si>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</si>
  <si>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</si>
  <si>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</si>
  <si>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</si>
  <si>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</si>
  <si>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</si>
  <si>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</si>
  <si>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</si>
  <si>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</si>
  <si>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</si>
  <si>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</si>
  <si>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</si>
  <si>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</si>
  <si>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</si>
  <si>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</si>
  <si>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</si>
  <si>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</si>
  <si>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</si>
  <si>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</si>
  <si>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</si>
  <si>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</si>
  <si>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</si>
  <si>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</si>
  <si>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</si>
  <si>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</si>
  <si>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</si>
  <si>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</si>
  <si>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</si>
  <si>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</si>
  <si>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</si>
  <si>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</si>
  <si>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</si>
  <si>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</si>
  <si>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</si>
  <si>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</si>
  <si>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</si>
  <si>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</si>
  <si>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</si>
  <si>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</si>
  <si>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</si>
  <si>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</si>
  <si>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</si>
  <si>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</si>
  <si>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</si>
  <si>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</si>
  <si>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</si>
  <si>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</si>
  <si>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</si>
  <si>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</si>
  <si>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</si>
  <si>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</si>
  <si>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</si>
  <si>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</si>
  <si>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</si>
  <si>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</si>
  <si>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</si>
  <si>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</si>
  <si>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</si>
  <si>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</si>
  <si>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</si>
  <si>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</si>
  <si>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</si>
  <si>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</si>
  <si>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</si>
  <si>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</si>
  <si>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</si>
  <si>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</si>
  <si>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</si>
  <si>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</si>
  <si>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</si>
  <si>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</si>
  <si>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</si>
  <si>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</si>
  <si>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</si>
  <si>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</si>
  <si>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</si>
  <si>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</si>
  <si>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</si>
  <si>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</si>
  <si>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</si>
  <si>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</si>
  <si>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</si>
  <si>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</si>
  <si>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</si>
  <si>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</si>
  <si>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</si>
  <si>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</si>
  <si>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</si>
  <si>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</si>
  <si>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</si>
  <si>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</si>
  <si>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</si>
  <si>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</si>
  <si>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</si>
  <si>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</si>
  <si>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</si>
  <si>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</si>
  <si>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</si>
  <si>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</si>
  <si>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</si>
  <si>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</si>
  <si>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</si>
  <si>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</si>
  <si>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</si>
  <si>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</si>
  <si>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</si>
  <si>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</si>
  <si>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</si>
  <si>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</si>
  <si>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</si>
  <si>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</si>
  <si>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</si>
  <si>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</si>
  <si>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</si>
  <si>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</si>
  <si>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</si>
  <si>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</si>
  <si>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</si>
  <si>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</si>
  <si>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</si>
  <si>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</si>
  <si>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</si>
  <si>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</si>
  <si>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</si>
  <si>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</si>
  <si>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</si>
  <si>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</si>
  <si>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</si>
  <si>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</si>
  <si>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</si>
  <si>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</si>
  <si>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</si>
  <si>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</si>
  <si>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</si>
  <si>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</si>
  <si>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</si>
  <si>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</si>
  <si>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</si>
  <si>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</si>
  <si>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</si>
  <si>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</si>
  <si>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</si>
  <si>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</si>
  <si>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</si>
  <si>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</si>
  <si>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</si>
  <si>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</si>
  <si>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</si>
  <si>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</si>
  <si>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</si>
  <si>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</si>
  <si>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</si>
  <si>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</si>
  <si>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</si>
  <si>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</si>
  <si>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</si>
  <si>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</si>
  <si>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</si>
  <si>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</si>
  <si>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</si>
  <si>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</si>
  <si>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</si>
  <si>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</si>
  <si>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</si>
  <si>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</si>
  <si>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</si>
  <si>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</si>
  <si>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</si>
  <si>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</si>
  <si>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</si>
  <si>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</si>
  <si>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</si>
  <si>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</si>
  <si>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</si>
  <si>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</si>
  <si>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</si>
  <si>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</si>
  <si>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</si>
  <si>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</si>
  <si>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</si>
  <si>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</si>
  <si>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</si>
  <si>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</si>
  <si>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</si>
  <si>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</si>
  <si>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</si>
  <si>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</si>
  <si>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</si>
  <si>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</si>
  <si>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</si>
  <si>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</si>
  <si>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</si>
  <si>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</si>
  <si>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</si>
  <si>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</si>
  <si>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</si>
  <si>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</si>
  <si>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</si>
  <si>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</si>
  <si>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</si>
  <si>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</si>
  <si>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</si>
  <si>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</si>
  <si>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</si>
  <si>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</si>
  <si>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</si>
  <si>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</si>
  <si>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</si>
  <si>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</si>
  <si>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</si>
  <si>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</si>
  <si>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</si>
  <si>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</si>
  <si>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</si>
  <si>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</si>
  <si>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</si>
  <si>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</si>
  <si>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</si>
  <si>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</si>
  <si>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</si>
  <si>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</si>
  <si>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</si>
  <si>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</si>
  <si>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</si>
  <si>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</si>
  <si>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</si>
  <si>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</si>
  <si>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</si>
  <si>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</si>
  <si>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</si>
  <si>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</si>
  <si>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</si>
  <si>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</si>
  <si>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</si>
  <si>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</si>
  <si>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</si>
  <si>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</si>
  <si>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</si>
  <si>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</si>
  <si>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</si>
  <si>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</si>
  <si>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</si>
  <si>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</si>
  <si>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</si>
  <si>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</si>
  <si>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</si>
  <si>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</si>
  <si>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</si>
  <si>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</si>
  <si>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</si>
  <si>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</si>
  <si>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</si>
  <si>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</si>
  <si>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</si>
  <si>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</si>
  <si>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</si>
  <si>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</si>
  <si>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</si>
  <si>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</si>
  <si>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</si>
  <si>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</si>
  <si>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</si>
  <si>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</si>
  <si>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</si>
  <si>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</si>
  <si>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</si>
  <si>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</si>
  <si>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</si>
  <si>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</si>
  <si>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</si>
  <si>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</si>
  <si>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</si>
  <si>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</si>
  <si>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</si>
  <si>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</si>
  <si>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</si>
  <si>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</si>
  <si>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</si>
  <si>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</si>
  <si>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</si>
  <si>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</si>
  <si>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</si>
  <si>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</si>
  <si>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</si>
  <si>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</si>
  <si>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</si>
  <si>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</si>
  <si>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</si>
  <si>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</si>
  <si>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</si>
  <si>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</si>
  <si>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</si>
  <si>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</si>
  <si>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</si>
  <si>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</si>
  <si>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</si>
  <si>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</si>
  <si>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</si>
  <si>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</si>
  <si>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</si>
  <si>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</si>
  <si>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</si>
  <si>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</si>
  <si>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</si>
  <si>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</si>
  <si>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</si>
  <si>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</si>
  <si>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</si>
  <si>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</si>
  <si>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</si>
  <si>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</si>
  <si>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</si>
  <si>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</si>
  <si>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</si>
  <si>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</si>
  <si>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</si>
  <si>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</si>
  <si>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</si>
  <si>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</si>
  <si>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</si>
  <si>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</si>
  <si>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</si>
  <si>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</si>
  <si>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</si>
  <si>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</si>
  <si>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</si>
  <si>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</si>
  <si>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</si>
  <si>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</si>
  <si>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</si>
  <si>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</si>
  <si>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</si>
  <si>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</si>
  <si>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</si>
  <si>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</si>
  <si>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</si>
  <si>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</si>
  <si>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</si>
  <si>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</si>
  <si>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</si>
  <si>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</si>
  <si>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</si>
  <si>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</si>
  <si>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</si>
  <si>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</si>
  <si>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</si>
  <si>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</si>
  <si>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</si>
  <si>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</si>
  <si>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</si>
  <si>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</si>
  <si>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</si>
  <si>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</si>
  <si>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</si>
  <si>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</si>
  <si>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</si>
  <si>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</si>
  <si>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</si>
  <si>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</si>
  <si>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</si>
  <si>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</si>
  <si>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</si>
  <si>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</si>
  <si>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</si>
  <si>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</si>
  <si>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</si>
  <si>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</si>
  <si>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</si>
  <si>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</si>
  <si>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</si>
  <si>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</si>
  <si>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</si>
  <si>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</si>
  <si>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</si>
  <si>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</si>
  <si>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</si>
  <si>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</si>
  <si>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</si>
  <si>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</si>
  <si>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</si>
  <si>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</si>
  <si>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</si>
  <si>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</si>
  <si>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</si>
  <si>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</si>
  <si>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</si>
  <si>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</si>
  <si>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</si>
  <si>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</si>
  <si>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</si>
  <si>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</si>
  <si>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</si>
  <si>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</si>
  <si>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</si>
  <si>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</si>
  <si>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</si>
  <si>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</si>
  <si>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</si>
  <si>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</si>
  <si>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</si>
  <si>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</si>
  <si>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</si>
  <si>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</si>
  <si>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</si>
  <si>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</si>
  <si>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</si>
  <si>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</si>
  <si>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</si>
  <si>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</si>
  <si>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</si>
  <si>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</si>
  <si>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</si>
  <si>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</si>
  <si>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</si>
  <si>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</si>
  <si>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</si>
  <si>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</si>
  <si>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</si>
  <si>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</si>
  <si>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</si>
  <si>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</si>
  <si>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</si>
  <si>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</si>
  <si>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</si>
  <si>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</si>
  <si>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</si>
  <si>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</si>
  <si>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</si>
  <si>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</si>
  <si>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</si>
  <si>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</si>
  <si>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</si>
  <si>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</si>
  <si>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</si>
  <si>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</si>
  <si>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</si>
  <si>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</si>
  <si>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</si>
  <si>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</si>
  <si>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</si>
  <si>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</si>
  <si>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</si>
  <si>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</si>
  <si>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</si>
  <si>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</si>
  <si>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</si>
  <si>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</si>
  <si>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</si>
  <si>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</si>
  <si>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</si>
  <si>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</si>
  <si>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</si>
  <si>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</si>
  <si>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</si>
  <si>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</si>
  <si>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</si>
  <si>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</si>
  <si>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</si>
  <si>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</si>
  <si>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</si>
  <si>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</si>
  <si>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</si>
  <si>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</si>
  <si>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</si>
  <si>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</si>
  <si>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</si>
  <si>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</si>
  <si>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</si>
  <si>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</si>
  <si>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</si>
  <si>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</si>
  <si>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</si>
  <si>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</si>
  <si>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</si>
  <si>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</si>
  <si>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</si>
  <si>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</si>
  <si>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</si>
  <si>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</si>
  <si>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</si>
  <si>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</si>
  <si>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</si>
  <si>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</si>
  <si>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</si>
  <si>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</si>
  <si>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</si>
  <si>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</si>
  <si>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</si>
  <si>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</si>
  <si>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</si>
  <si>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</si>
  <si>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</si>
  <si>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</si>
  <si>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</si>
  <si>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</si>
  <si>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</si>
  <si>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</si>
  <si>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</si>
  <si>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</si>
  <si>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</si>
  <si>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</si>
  <si>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</si>
  <si>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</si>
  <si>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</si>
  <si>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</si>
  <si>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</si>
  <si>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</si>
  <si>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</si>
  <si>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</si>
  <si>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</si>
  <si>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</si>
  <si>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</si>
  <si>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</si>
  <si>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</si>
  <si>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</si>
  <si>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</si>
  <si>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</si>
  <si>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</si>
  <si>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</si>
  <si>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</si>
  <si>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</si>
  <si>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</si>
  <si>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</si>
  <si>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</si>
  <si>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</si>
  <si>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</si>
  <si>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</si>
  <si>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</si>
  <si>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</si>
  <si>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</si>
  <si>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</si>
  <si>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</si>
  <si>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</si>
  <si>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</si>
  <si>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</si>
  <si>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</si>
  <si>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</si>
  <si>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</si>
  <si>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</si>
  <si>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</si>
  <si>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</si>
  <si>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</si>
  <si>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</si>
  <si>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</si>
  <si>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</si>
  <si>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</si>
  <si>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</si>
  <si>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</si>
  <si>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</si>
  <si>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</si>
  <si>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</si>
  <si>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</si>
  <si>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</si>
  <si>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</si>
  <si>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</si>
  <si>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</si>
  <si>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</si>
  <si>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</si>
  <si>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</si>
  <si>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</si>
  <si>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</si>
  <si>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</si>
  <si>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</si>
  <si>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</si>
  <si>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</si>
  <si>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</si>
  <si>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</si>
  <si>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</si>
  <si>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</si>
  <si>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</si>
  <si>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</si>
  <si>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</si>
  <si>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</si>
  <si>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</si>
  <si>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</si>
  <si>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</si>
  <si>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</si>
  <si>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</si>
  <si>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</si>
  <si>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</si>
  <si>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</si>
  <si>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</si>
  <si>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</si>
  <si>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</si>
  <si>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</si>
  <si>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</si>
  <si>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</si>
  <si>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</si>
  <si>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</si>
  <si>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</si>
  <si>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</si>
  <si>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</si>
  <si>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</si>
  <si>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</si>
  <si>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</si>
  <si>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</si>
  <si>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</si>
  <si>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</si>
  <si>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</si>
  <si>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</si>
  <si>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</si>
  <si>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</si>
  <si>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</si>
  <si>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</si>
  <si>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</si>
  <si>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</si>
  <si>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</si>
  <si>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</si>
  <si>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</si>
  <si>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</si>
  <si>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</si>
  <si>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</si>
  <si>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</si>
  <si>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</si>
  <si>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</si>
  <si>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</si>
  <si>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</si>
  <si>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</si>
  <si>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</si>
  <si>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</si>
  <si>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</si>
  <si>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</si>
  <si>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</si>
  <si>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</si>
  <si>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</si>
  <si>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</si>
  <si>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</si>
  <si>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</si>
  <si>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</si>
  <si>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</si>
  <si>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</si>
  <si>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</si>
  <si>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</si>
  <si>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</si>
  <si>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</si>
  <si>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</si>
  <si>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</si>
  <si>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</si>
  <si>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</si>
  <si>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</si>
  <si>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</si>
  <si>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</si>
  <si>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</si>
  <si>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</si>
  <si>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</si>
  <si>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</si>
  <si>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</si>
  <si>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</si>
  <si>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</si>
  <si>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</si>
  <si>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</si>
  <si>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</si>
  <si>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</si>
  <si>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</si>
  <si>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</si>
  <si>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</si>
  <si>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</si>
  <si>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</si>
  <si>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</si>
  <si>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</si>
  <si>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</si>
  <si>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</si>
  <si>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</si>
  <si>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</si>
  <si>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</si>
  <si>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</si>
  <si>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</si>
  <si>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</si>
  <si>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</si>
  <si>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</si>
  <si>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</si>
  <si>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</si>
  <si>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</si>
  <si>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</si>
  <si>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</si>
  <si>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</si>
  <si>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</si>
  <si>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</si>
  <si>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</si>
  <si>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</si>
  <si>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</si>
  <si>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</si>
  <si>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</si>
  <si>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</si>
  <si>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</si>
  <si>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</si>
  <si>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</si>
  <si>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</si>
  <si>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</si>
  <si>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</si>
  <si>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</si>
  <si>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</si>
  <si>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</si>
  <si>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</si>
  <si>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</si>
  <si>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</si>
  <si>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</si>
  <si>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</si>
  <si>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</si>
  <si>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</si>
  <si>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</si>
  <si>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</si>
  <si>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</si>
  <si>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</si>
  <si>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</si>
  <si>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</si>
  <si>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</si>
  <si>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</si>
  <si>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</si>
  <si>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</si>
  <si>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</si>
  <si>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</si>
  <si>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</si>
  <si>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</si>
  <si>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</si>
  <si>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</si>
  <si>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</si>
  <si>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</si>
  <si>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</si>
  <si>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</si>
  <si>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</si>
  <si>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</si>
  <si>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</si>
  <si>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</si>
  <si>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</si>
  <si>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</si>
  <si>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</si>
  <si>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</si>
  <si>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</si>
  <si>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</si>
  <si>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</si>
  <si>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</si>
  <si>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</si>
  <si>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</si>
  <si>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</si>
  <si>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</si>
  <si>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</si>
  <si>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</si>
  <si>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</si>
  <si>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</si>
  <si>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</si>
  <si>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</si>
  <si>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</si>
  <si>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</si>
  <si>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</si>
  <si>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</si>
  <si>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</si>
  <si>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</si>
  <si>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</si>
  <si>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</si>
  <si>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</si>
  <si>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</si>
  <si>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</si>
  <si>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</si>
  <si>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</si>
  <si>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</si>
  <si>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</si>
  <si>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</si>
  <si>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</si>
  <si>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</si>
  <si>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</si>
  <si>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</si>
  <si>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</si>
  <si>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</si>
  <si>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</si>
  <si>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</si>
  <si>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</si>
  <si>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</si>
  <si>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</si>
  <si>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</si>
  <si>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</si>
  <si>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</si>
  <si>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</si>
  <si>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</si>
  <si>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</si>
  <si>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</si>
  <si>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</si>
  <si>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</si>
  <si>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</si>
  <si>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</si>
  <si>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</si>
  <si>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</si>
  <si>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</si>
  <si>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</si>
  <si>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</si>
  <si>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</si>
  <si>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</si>
  <si>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</si>
  <si>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</si>
  <si>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</si>
  <si>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</si>
  <si>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</si>
  <si>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</si>
  <si>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</si>
  <si>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</si>
  <si>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</si>
  <si>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</si>
  <si>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</si>
  <si>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</si>
  <si>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</si>
  <si>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</si>
  <si>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</si>
  <si>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</si>
  <si>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</si>
  <si>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</si>
  <si>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</si>
  <si>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</si>
  <si>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</si>
  <si>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</si>
  <si>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</si>
  <si>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</si>
  <si>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</si>
  <si>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</si>
  <si>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</si>
  <si>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</si>
  <si>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</si>
  <si>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</si>
  <si>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</si>
  <si>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</si>
  <si>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</si>
  <si>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</si>
  <si>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</si>
  <si>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</si>
  <si>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</si>
  <si>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</si>
  <si>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</si>
  <si>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</si>
  <si>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</si>
  <si>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</si>
  <si>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</si>
  <si>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</si>
  <si>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</si>
  <si>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</si>
  <si>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</si>
  <si>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</si>
  <si>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</si>
  <si>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</si>
  <si>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</si>
  <si>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</si>
  <si>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</si>
  <si>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</si>
  <si>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</si>
  <si>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</si>
  <si>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</si>
  <si>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</si>
  <si>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</si>
  <si>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</si>
  <si>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</si>
  <si>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</si>
  <si>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</si>
  <si>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</si>
  <si>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</si>
  <si>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</si>
  <si>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</si>
  <si>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</si>
  <si>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</si>
  <si>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</si>
  <si>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</si>
  <si>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</si>
  <si>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</si>
  <si>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</si>
  <si>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</si>
  <si>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</si>
  <si>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</si>
  <si>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</si>
  <si>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</si>
  <si>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</si>
  <si>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</si>
  <si>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</si>
  <si>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</si>
  <si>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</si>
  <si>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</si>
  <si>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</si>
  <si>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</si>
  <si>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</si>
  <si>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</si>
  <si>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</si>
  <si>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</si>
  <si>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</si>
  <si>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</si>
  <si>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</si>
  <si>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</si>
  <si>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</si>
  <si>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</si>
  <si>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</si>
  <si>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</si>
  <si>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</si>
  <si>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</si>
  <si>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</si>
  <si>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</si>
  <si>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</si>
  <si>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</si>
  <si>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</si>
  <si>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</si>
  <si>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</si>
  <si>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</si>
  <si>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</si>
  <si>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</si>
  <si>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</si>
  <si>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</si>
  <si>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</si>
  <si>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</si>
  <si>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</si>
  <si>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</si>
  <si>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</si>
  <si>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</si>
  <si>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</si>
  <si>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</si>
  <si>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</si>
  <si>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</si>
  <si>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</si>
  <si>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</si>
  <si>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</si>
  <si>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</si>
  <si>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</si>
  <si>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</si>
  <si>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</si>
  <si>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</si>
  <si>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</si>
  <si>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</si>
  <si>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</si>
  <si>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</si>
  <si>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</si>
  <si>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</si>
  <si>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</si>
  <si>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</si>
  <si>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</si>
  <si>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</si>
  <si>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</si>
  <si>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</si>
  <si>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</si>
  <si>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</si>
  <si>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</si>
  <si>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</si>
  <si>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</si>
  <si>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</si>
  <si>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</si>
  <si>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</si>
  <si>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</si>
  <si>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</si>
  <si>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</si>
  <si>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</si>
  <si>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</si>
  <si>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</si>
  <si>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</si>
  <si>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</si>
  <si>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</si>
  <si>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</si>
  <si>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</si>
  <si>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</si>
  <si>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</si>
  <si>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</si>
  <si>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</si>
  <si>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</si>
  <si>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</si>
  <si>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</si>
  <si>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</si>
  <si>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</si>
  <si>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</si>
  <si>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</si>
  <si>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</si>
  <si>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</si>
  <si>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</si>
  <si>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</si>
  <si>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</si>
  <si>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</si>
  <si>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</si>
  <si>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</si>
  <si>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</si>
  <si>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</si>
  <si>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</si>
  <si>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</si>
  <si>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</si>
  <si>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</si>
  <si>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</si>
  <si>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</si>
  <si>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</si>
  <si>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</si>
  <si>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</si>
  <si>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</si>
  <si>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</si>
  <si>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</si>
  <si>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</si>
  <si>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</si>
  <si>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</si>
  <si>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</si>
  <si>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</si>
  <si>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</si>
  <si>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</si>
  <si>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</si>
  <si>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</si>
  <si>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</si>
  <si>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</si>
  <si>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</si>
  <si>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</si>
  <si>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</si>
  <si>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</si>
  <si>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</si>
  <si>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</si>
  <si>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</si>
  <si>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</si>
  <si>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</si>
  <si>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</si>
  <si>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</si>
  <si>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</si>
  <si>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</si>
  <si>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</si>
  <si>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</si>
  <si>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</si>
  <si>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</si>
  <si>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</si>
  <si>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</si>
  <si>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</si>
  <si>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</si>
  <si>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</si>
  <si>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</si>
  <si>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</si>
  <si>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</si>
  <si>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</si>
  <si>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</si>
  <si>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</si>
  <si>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</si>
  <si>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</si>
  <si>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</si>
  <si>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</si>
  <si>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</si>
  <si>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</si>
  <si>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</si>
  <si>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</si>
  <si>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</si>
  <si>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</si>
  <si>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</si>
  <si>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</si>
  <si>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</si>
  <si>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</si>
  <si>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</si>
  <si>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</si>
  <si>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</si>
  <si>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</si>
  <si>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</si>
  <si>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</si>
  <si>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</si>
  <si>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</si>
  <si>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</si>
  <si>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</si>
  <si>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</si>
  <si>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</si>
  <si>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</si>
  <si>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</si>
  <si>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</si>
  <si>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</si>
  <si>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</si>
  <si>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</si>
  <si>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</si>
  <si>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</si>
  <si>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</si>
  <si>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</si>
  <si>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</si>
  <si>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</si>
  <si>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</si>
  <si>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</si>
  <si>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</si>
  <si>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</si>
  <si>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</si>
  <si>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</si>
  <si>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</si>
  <si>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</si>
  <si>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</si>
  <si>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</si>
  <si>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</si>
  <si>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</si>
  <si>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</si>
  <si>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</si>
  <si>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</si>
  <si>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</si>
  <si>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</si>
  <si>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</si>
  <si>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</si>
  <si>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</si>
  <si>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</si>
  <si>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</si>
  <si>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</si>
  <si>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</si>
  <si>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</si>
  <si>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</si>
  <si>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</si>
  <si>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</si>
  <si>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</si>
  <si>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</si>
  <si>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</si>
  <si>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</si>
  <si>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</si>
  <si>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</si>
  <si>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</si>
  <si>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</si>
  <si>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</si>
  <si>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</si>
  <si>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</si>
  <si>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</si>
  <si>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</si>
  <si>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</si>
  <si>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</si>
  <si>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</si>
  <si>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</si>
  <si>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</si>
  <si>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</si>
  <si>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</si>
  <si>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</si>
  <si>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</si>
  <si>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</si>
  <si>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</si>
  <si>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</si>
  <si>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</si>
  <si>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</si>
  <si>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</si>
  <si>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</si>
  <si>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</si>
  <si>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</si>
  <si>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</si>
  <si>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</si>
  <si>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</si>
  <si>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</si>
  <si>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</si>
  <si>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</si>
  <si>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</si>
  <si>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</si>
  <si>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</si>
  <si>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</si>
  <si>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</si>
  <si>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</si>
  <si>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</si>
  <si>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</si>
  <si>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</si>
  <si>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</si>
  <si>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</si>
  <si>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</si>
  <si>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</si>
  <si>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</si>
  <si>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</si>
  <si>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</si>
  <si>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</si>
  <si>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</si>
  <si>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</si>
  <si>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</si>
  <si>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</si>
  <si>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</si>
  <si>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</si>
  <si>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</si>
  <si>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</si>
  <si>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</si>
  <si>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</si>
  <si>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</si>
  <si>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</si>
  <si>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</si>
  <si>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</si>
  <si>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</si>
  <si>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</si>
  <si>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</si>
  <si>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</si>
  <si>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</si>
  <si>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</si>
  <si>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</si>
  <si>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</si>
  <si>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</si>
  <si>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</si>
  <si>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</si>
  <si>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</si>
  <si>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</si>
  <si>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</si>
  <si>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</si>
  <si>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</si>
  <si>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</si>
  <si>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</si>
  <si>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</si>
  <si>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</si>
  <si>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</si>
  <si>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</si>
  <si>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</si>
  <si>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</si>
  <si>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</si>
  <si>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</si>
  <si>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</si>
  <si>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</si>
  <si>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</si>
  <si>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</si>
  <si>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</si>
  <si>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</si>
  <si>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</si>
  <si>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</si>
  <si>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</si>
  <si>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</si>
  <si>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</si>
  <si>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</si>
  <si>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</si>
  <si>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</si>
  <si>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</si>
  <si>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</si>
  <si>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</si>
  <si>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</si>
  <si>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</si>
  <si>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</si>
  <si>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</si>
  <si>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</si>
  <si>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</si>
  <si>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</si>
  <si>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</si>
  <si>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</si>
  <si>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</si>
  <si>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</si>
  <si>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</si>
  <si>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</si>
  <si>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</si>
  <si>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</si>
  <si>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</si>
  <si>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</si>
  <si>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</si>
  <si>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</si>
  <si>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</si>
  <si>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</si>
  <si>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</si>
  <si>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</si>
  <si>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</si>
  <si>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</si>
  <si>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</si>
  <si>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</si>
  <si>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</si>
  <si>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</si>
  <si>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</si>
  <si>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</si>
  <si>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</si>
  <si>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</si>
  <si>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</si>
  <si>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</si>
  <si>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</si>
  <si>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</si>
  <si>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</si>
  <si>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</si>
  <si>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</si>
  <si>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</si>
  <si>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</si>
  <si>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</si>
  <si>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</si>
  <si>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</si>
  <si>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</si>
  <si>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</si>
  <si>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</si>
  <si>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</si>
  <si>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</si>
  <si>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</si>
  <si>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</si>
  <si>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</si>
  <si>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</si>
  <si>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</si>
  <si>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</si>
  <si>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</si>
  <si>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</si>
  <si>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</si>
  <si>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</si>
  <si>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</si>
  <si>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</si>
  <si>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</si>
  <si>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</si>
  <si>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</si>
  <si>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</si>
  <si>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</si>
  <si>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</si>
  <si>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</si>
  <si>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</si>
  <si>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</si>
  <si>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</si>
  <si>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</si>
  <si>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</si>
  <si>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</si>
  <si>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</si>
  <si>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</si>
  <si>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</si>
  <si>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</si>
  <si>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</si>
  <si>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</si>
  <si>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</si>
  <si>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</si>
  <si>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</si>
  <si>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</si>
  <si>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</si>
  <si>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</si>
  <si>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</si>
  <si>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</si>
  <si>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</si>
  <si>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</si>
  <si>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</si>
  <si>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</si>
  <si>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</si>
  <si>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</si>
  <si>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</si>
  <si>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</si>
  <si>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</si>
  <si>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</si>
  <si>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</si>
  <si>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</si>
  <si>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</si>
  <si>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</si>
  <si>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</si>
  <si>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</si>
  <si>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</si>
  <si>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</si>
  <si>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</si>
  <si>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</si>
  <si>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</si>
  <si>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</si>
  <si>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</si>
  <si>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</si>
  <si>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</si>
  <si>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</si>
  <si>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</si>
  <si>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</si>
  <si>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</si>
  <si>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</si>
  <si>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</si>
  <si>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</si>
  <si>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</si>
  <si>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</si>
  <si>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</si>
  <si>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</si>
  <si>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</si>
  <si>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</si>
  <si>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</si>
  <si>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</si>
  <si>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</si>
  <si>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</si>
  <si>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</si>
  <si>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</si>
  <si>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</si>
  <si>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</si>
  <si>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</si>
  <si>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</si>
  <si>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</si>
  <si>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</si>
  <si>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</si>
  <si>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</si>
  <si>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</si>
  <si>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</si>
  <si>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</si>
  <si>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</si>
  <si>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</si>
  <si>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</si>
  <si>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</si>
  <si>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</si>
  <si>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</si>
  <si>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</si>
  <si>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</si>
  <si>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</si>
  <si>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</si>
  <si>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</si>
  <si>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</si>
  <si>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</si>
  <si>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</si>
  <si>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</si>
  <si>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</si>
  <si>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</si>
  <si>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</si>
  <si>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</si>
  <si>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</si>
  <si>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</si>
  <si>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</si>
  <si>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</si>
  <si>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</si>
  <si>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</si>
  <si>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</si>
  <si>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</si>
  <si>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</si>
  <si>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</si>
  <si>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</si>
  <si>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</si>
  <si>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</si>
  <si>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</si>
  <si>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</si>
  <si>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</si>
  <si>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</si>
  <si>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</si>
  <si>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</si>
  <si>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</si>
  <si>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</si>
  <si>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</si>
  <si>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</si>
  <si>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</si>
  <si>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</si>
  <si>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</si>
  <si>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</si>
  <si>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</si>
  <si>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</si>
  <si>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</si>
  <si>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</si>
  <si>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</si>
  <si>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</si>
  <si>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</si>
  <si>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</si>
  <si>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</si>
  <si>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</si>
  <si>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</si>
  <si>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</si>
  <si>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</si>
  <si>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</si>
  <si>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</si>
  <si>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</si>
  <si>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</si>
  <si>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</si>
  <si>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</si>
  <si>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</si>
  <si>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</si>
  <si>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</si>
  <si>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</si>
  <si>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</si>
  <si>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</si>
  <si>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</si>
  <si>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</si>
  <si>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</si>
  <si>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</si>
  <si>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</si>
  <si>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</si>
  <si>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</si>
  <si>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</si>
  <si>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</si>
  <si>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</si>
  <si>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</si>
  <si>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</si>
  <si>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</si>
  <si>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</si>
  <si>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</si>
  <si>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</si>
  <si>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</si>
  <si>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</si>
  <si>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</si>
  <si>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</si>
  <si>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</si>
  <si>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</si>
  <si>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</si>
  <si>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</si>
  <si>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</si>
  <si>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</si>
  <si>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</si>
  <si>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</si>
  <si>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</si>
  <si>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</si>
  <si>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</si>
  <si>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</si>
  <si>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</si>
  <si>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</si>
  <si>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</si>
  <si>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</si>
  <si>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</si>
  <si>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</si>
  <si>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</si>
  <si>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</si>
  <si>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</si>
  <si>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</si>
  <si>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</si>
  <si>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</si>
  <si>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</si>
  <si>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</si>
  <si>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</si>
  <si>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</si>
  <si>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</si>
  <si>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</si>
  <si>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</si>
  <si>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</si>
  <si>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</si>
  <si>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</si>
  <si>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</si>
  <si>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</si>
  <si>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</si>
  <si>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</si>
  <si>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</si>
  <si>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</si>
  <si>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</si>
  <si>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</si>
  <si>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</si>
  <si>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</si>
  <si>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</si>
  <si>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</si>
  <si>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</si>
  <si>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</si>
  <si>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</si>
  <si>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</si>
  <si>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</si>
  <si>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</si>
  <si>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</si>
  <si>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</si>
  <si>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</si>
  <si>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</si>
  <si>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</si>
  <si>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</si>
  <si>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</si>
  <si>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</si>
  <si>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</si>
  <si>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</si>
  <si>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</si>
  <si>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</si>
  <si>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</si>
  <si>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</si>
  <si>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</si>
  <si>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</si>
  <si>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</si>
  <si>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</si>
  <si>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</si>
  <si>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</si>
  <si>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</si>
  <si>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</si>
  <si>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</si>
  <si>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</si>
  <si>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</si>
  <si>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</si>
  <si>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</si>
  <si>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</si>
  <si>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</si>
  <si>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</si>
  <si>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</si>
  <si>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</si>
  <si>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</si>
  <si>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</si>
  <si>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</si>
  <si>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</si>
  <si>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</si>
  <si>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</si>
  <si>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</si>
  <si>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</si>
  <si>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</si>
  <si>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</si>
  <si>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</si>
  <si>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</si>
  <si>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</si>
  <si>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</si>
  <si>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</si>
  <si>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</si>
  <si>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</si>
  <si>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</si>
  <si>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</si>
  <si>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</si>
  <si>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</si>
  <si>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</si>
  <si>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</si>
  <si>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</si>
  <si>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</si>
  <si>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</si>
  <si>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</si>
  <si>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</si>
  <si>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</si>
  <si>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</si>
  <si>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</si>
  <si>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</si>
  <si>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</si>
  <si>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</si>
  <si>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</si>
  <si>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</si>
  <si>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</si>
  <si>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</si>
  <si>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</si>
  <si>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</si>
  <si>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</si>
  <si>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</si>
  <si>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</si>
  <si>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</si>
  <si>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</si>
  <si>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</si>
  <si>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</si>
  <si>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</si>
  <si>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</si>
  <si>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</si>
  <si>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</si>
  <si>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</si>
  <si>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</si>
  <si>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</si>
  <si>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</si>
  <si>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</si>
  <si>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</si>
  <si>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</si>
  <si>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</si>
  <si>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</si>
  <si>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</si>
  <si>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</si>
  <si>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</si>
  <si>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</si>
  <si>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</si>
  <si>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</si>
  <si>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</si>
  <si>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</si>
  <si>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</si>
  <si>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</si>
  <si>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</si>
  <si>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</si>
  <si>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</si>
  <si>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</si>
  <si>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</si>
  <si>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</si>
  <si>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</si>
  <si>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</si>
  <si>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</si>
  <si>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</si>
  <si>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</si>
  <si>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</si>
  <si>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</si>
  <si>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</si>
  <si>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</si>
  <si>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</si>
  <si>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</si>
  <si>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</si>
  <si>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</si>
  <si>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</si>
  <si>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</si>
  <si>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</si>
  <si>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</si>
  <si>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</si>
  <si>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</si>
  <si>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</si>
  <si>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</si>
  <si>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</si>
  <si>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</si>
  <si>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</si>
  <si>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</si>
  <si>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</si>
  <si>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</si>
  <si>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</si>
  <si>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</si>
  <si>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</si>
  <si>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</si>
  <si>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</si>
  <si>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</si>
  <si>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</si>
  <si>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</si>
  <si>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</si>
  <si>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</si>
  <si>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</si>
  <si>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</si>
  <si>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</si>
  <si>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</si>
  <si>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</si>
  <si>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</si>
  <si>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</si>
  <si>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</si>
  <si>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</si>
  <si>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</si>
  <si>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</si>
  <si>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</si>
  <si>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</si>
  <si>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</si>
  <si>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</si>
  <si>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</si>
  <si>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</si>
  <si>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</si>
  <si>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</si>
  <si>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</si>
  <si>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</si>
  <si>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</si>
  <si>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</si>
  <si>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</si>
  <si>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</si>
  <si>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</si>
  <si>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</si>
  <si>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</si>
  <si>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</si>
  <si>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</si>
  <si>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</si>
  <si>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</si>
  <si>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</si>
  <si>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</si>
  <si>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</si>
  <si>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</si>
  <si>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</si>
  <si>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</si>
  <si>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</si>
  <si>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</si>
  <si>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</si>
  <si>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</si>
  <si>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</si>
  <si>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</si>
  <si>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</si>
  <si>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</si>
  <si>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</si>
  <si>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</si>
  <si>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</si>
  <si>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</si>
  <si>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</si>
  <si>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</si>
  <si>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</si>
  <si>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</si>
  <si>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</si>
  <si>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</si>
  <si>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</si>
  <si>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</si>
  <si>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</si>
  <si>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</si>
  <si>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</si>
  <si>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</si>
  <si>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</si>
  <si>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</si>
  <si>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</si>
  <si>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</si>
  <si>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</si>
  <si>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</si>
  <si>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</si>
  <si>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</si>
  <si>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</si>
  <si>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</si>
  <si>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</si>
  <si>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</si>
  <si>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</si>
  <si>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</si>
  <si>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</si>
  <si>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</si>
  <si>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</si>
  <si>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</si>
  <si>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</si>
  <si>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</si>
  <si>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</si>
  <si>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</si>
  <si>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</si>
  <si>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</si>
  <si>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</si>
  <si>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</si>
  <si>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</si>
  <si>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</si>
  <si>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</si>
  <si>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</si>
  <si>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</si>
  <si>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</si>
  <si>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</si>
  <si>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</si>
  <si>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</si>
  <si>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</si>
  <si>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</si>
  <si>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</si>
  <si>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</si>
  <si>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</si>
  <si>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</si>
  <si>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</si>
  <si>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</si>
  <si>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</si>
  <si>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</si>
  <si>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</si>
  <si>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</si>
  <si>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</si>
  <si>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</si>
  <si>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</si>
  <si>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</si>
  <si>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</si>
  <si>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</si>
  <si>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</si>
  <si>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</si>
  <si>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</si>
  <si>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</si>
  <si>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</si>
  <si>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</si>
  <si>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</si>
  <si>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</si>
  <si>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</si>
  <si>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</si>
  <si>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</si>
  <si>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</si>
  <si>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</si>
  <si>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</si>
  <si>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</si>
  <si>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</si>
  <si>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</si>
  <si>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</si>
  <si>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</si>
  <si>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</si>
  <si>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</si>
  <si>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</si>
  <si>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</si>
  <si>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</si>
  <si>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</si>
  <si>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</si>
  <si>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</si>
  <si>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</si>
  <si>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</si>
  <si>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</si>
  <si>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</si>
  <si>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</si>
  <si>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</si>
  <si>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</si>
  <si>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</si>
  <si>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</si>
  <si>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</si>
  <si>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</si>
  <si>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</si>
  <si>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</si>
  <si>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</si>
  <si>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</si>
  <si>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</si>
  <si>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</si>
  <si>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</si>
  <si>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</si>
  <si>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</si>
  <si>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</si>
  <si>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</si>
  <si>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</si>
  <si>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</si>
  <si>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</si>
  <si>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</si>
  <si>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</si>
  <si>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</si>
  <si>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</si>
  <si>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</si>
  <si>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</si>
  <si>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</si>
  <si>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</si>
  <si>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</si>
  <si>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</si>
  <si>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</si>
  <si>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</si>
  <si>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</si>
  <si>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</si>
  <si>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</si>
  <si>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</si>
  <si>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</si>
  <si>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</si>
  <si>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</si>
  <si>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</si>
  <si>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</si>
  <si>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</si>
  <si>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</si>
  <si>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</si>
  <si>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</si>
  <si>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</si>
  <si>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</si>
  <si>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</si>
  <si>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</si>
  <si>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</si>
  <si>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</si>
  <si>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</si>
  <si>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</si>
  <si>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</si>
  <si>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</si>
  <si>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</si>
  <si>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</si>
  <si>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</si>
  <si>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</si>
  <si>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</si>
  <si>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</si>
  <si>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</si>
  <si>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</si>
  <si>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</si>
  <si>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</si>
  <si>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</si>
  <si>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</si>
  <si>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</si>
  <si>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</si>
  <si>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</si>
  <si>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</si>
  <si>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</si>
  <si>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</si>
  <si>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</si>
  <si>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</si>
  <si>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</si>
  <si>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</si>
  <si>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</si>
  <si>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</si>
  <si>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</si>
  <si>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</si>
  <si>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</si>
  <si>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</si>
  <si>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</si>
  <si>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</si>
  <si>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</si>
  <si>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</si>
  <si>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</si>
  <si>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</si>
  <si>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</si>
  <si>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</si>
  <si>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</si>
  <si>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</si>
  <si>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</si>
  <si>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</si>
  <si>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</si>
  <si>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</si>
  <si>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</si>
  <si>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</si>
  <si>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</si>
  <si>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</si>
  <si>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</si>
  <si>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</si>
  <si>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</si>
  <si>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</si>
  <si>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</si>
  <si>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</si>
  <si>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</si>
  <si>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</si>
  <si>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</si>
  <si>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</si>
  <si>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</si>
  <si>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</si>
  <si>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</si>
  <si>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</si>
  <si>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</si>
  <si>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</si>
  <si>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</si>
  <si>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</si>
  <si>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</si>
  <si>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</si>
  <si>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</si>
  <si>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</si>
  <si>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</si>
  <si>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</si>
  <si>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</si>
  <si>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</si>
  <si>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</si>
  <si>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</si>
  <si>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</si>
  <si>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</si>
  <si>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</si>
  <si>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</si>
  <si>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</si>
  <si>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</si>
  <si>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</si>
  <si>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</si>
  <si>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</si>
  <si>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</si>
  <si>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</si>
  <si>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</si>
  <si>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</si>
  <si>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</si>
  <si>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</si>
  <si>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</si>
  <si>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</si>
  <si>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</si>
  <si>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</si>
  <si>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</si>
  <si>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</si>
  <si>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</si>
  <si>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</si>
  <si>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</si>
  <si>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</si>
  <si>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</si>
  <si>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</si>
  <si>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</si>
  <si>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</si>
  <si>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</si>
  <si>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</si>
  <si>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</si>
  <si>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</si>
  <si>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</si>
  <si>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</si>
  <si>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</si>
  <si>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</si>
  <si>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</si>
  <si>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</si>
  <si>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</si>
  <si>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</si>
  <si>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</si>
  <si>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</si>
  <si>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</si>
  <si>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</si>
  <si>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</si>
  <si>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</si>
  <si>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</si>
  <si>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</si>
  <si>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</si>
  <si>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</si>
  <si>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</si>
  <si>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</si>
  <si>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</si>
  <si>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</si>
  <si>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</si>
  <si>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</si>
  <si>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</si>
  <si>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</si>
  <si>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</si>
  <si>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</si>
  <si>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</si>
  <si>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</si>
  <si>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</si>
  <si>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</si>
  <si>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</si>
  <si>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</si>
  <si>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</si>
  <si>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</si>
  <si>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</si>
  <si>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</si>
  <si>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</si>
  <si>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</si>
  <si>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</si>
  <si>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</si>
  <si>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</si>
  <si>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</si>
  <si>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</si>
  <si>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</si>
  <si>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</si>
  <si>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</si>
  <si>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</si>
  <si>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</si>
  <si>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</si>
  <si>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</si>
  <si>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</si>
  <si>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</si>
  <si>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</si>
  <si>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</si>
  <si>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</si>
  <si>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</si>
  <si>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</si>
  <si>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</si>
  <si>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</si>
  <si>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</si>
  <si>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</si>
  <si>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</si>
  <si>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</si>
  <si>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</si>
  <si>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</si>
  <si>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</si>
  <si>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</si>
  <si>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</si>
  <si>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</si>
  <si>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</si>
  <si>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</si>
  <si>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</si>
  <si>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</si>
  <si>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</si>
  <si>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</si>
  <si>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</si>
  <si>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</si>
  <si>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</si>
  <si>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</si>
  <si>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</si>
  <si>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</si>
  <si>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</si>
  <si>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</si>
  <si>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</si>
  <si>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</si>
  <si>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</si>
  <si>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</si>
  <si>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</si>
  <si>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</si>
  <si>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</si>
  <si>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</si>
  <si>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</si>
  <si>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</si>
  <si>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</si>
  <si>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</si>
  <si>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</si>
  <si>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</si>
  <si>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</si>
  <si>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</si>
  <si>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</si>
  <si>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</si>
  <si>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</si>
  <si>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</si>
  <si>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</si>
  <si>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</si>
  <si>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</si>
  <si>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</si>
  <si>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</si>
  <si>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</si>
  <si>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</si>
  <si>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</si>
  <si>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</si>
  <si>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</si>
  <si>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</si>
  <si>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</si>
  <si>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</si>
  <si>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</si>
  <si>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</si>
  <si>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</si>
  <si>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</si>
  <si>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</si>
  <si>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</si>
  <si>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</si>
  <si>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</si>
  <si>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</si>
  <si>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</si>
  <si>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</si>
  <si>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</si>
  <si>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</si>
  <si>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</si>
  <si>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</si>
  <si>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</si>
  <si>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</si>
  <si>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</si>
  <si>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</si>
  <si>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</si>
  <si>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</si>
  <si>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</si>
  <si>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</si>
  <si>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</si>
  <si>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</si>
  <si>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</si>
  <si>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</si>
  <si>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</si>
  <si>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</si>
  <si>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</si>
  <si>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</si>
  <si>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</si>
  <si>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</si>
  <si>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</si>
  <si>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</si>
  <si>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</si>
  <si>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</si>
  <si>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</si>
  <si>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</si>
  <si>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</si>
  <si>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</si>
  <si>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</si>
  <si>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</si>
  <si>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</si>
  <si>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</si>
  <si>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</si>
  <si>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</si>
  <si>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</si>
  <si>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</si>
  <si>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</si>
  <si>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</si>
  <si>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</si>
  <si>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</si>
  <si>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</si>
  <si>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</si>
  <si>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</si>
  <si>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</si>
  <si>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</si>
  <si>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</si>
  <si>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</si>
  <si>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</si>
  <si>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</si>
  <si>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</si>
  <si>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</si>
  <si>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</si>
  <si>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</si>
  <si>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</si>
  <si>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</si>
  <si>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</si>
  <si>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</si>
  <si>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</si>
  <si>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</si>
  <si>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</si>
  <si>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</si>
  <si>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</si>
  <si>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</si>
  <si>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</si>
  <si>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</si>
  <si>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</si>
  <si>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</si>
  <si>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</si>
  <si>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</si>
  <si>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</si>
  <si>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</si>
  <si>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</si>
  <si>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</si>
  <si>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</si>
  <si>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</si>
  <si>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</si>
  <si>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</si>
  <si>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</si>
  <si>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</si>
  <si>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</si>
  <si>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</si>
  <si>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</si>
  <si>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</si>
  <si>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</si>
  <si>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</si>
  <si>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</si>
  <si>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</si>
  <si>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</si>
  <si>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</si>
  <si>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</si>
  <si>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</si>
  <si>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</si>
  <si>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</si>
  <si>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</si>
  <si>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</si>
  <si>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</si>
  <si>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</si>
  <si>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</si>
  <si>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</si>
  <si>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</si>
  <si>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</si>
  <si>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</si>
  <si>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</si>
  <si>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</si>
  <si>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</si>
  <si>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</si>
  <si>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</si>
  <si>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</si>
  <si>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</si>
  <si>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</si>
  <si>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</si>
  <si>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</si>
  <si>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</si>
  <si>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</si>
  <si>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</si>
  <si>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</si>
  <si>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</si>
  <si>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</si>
  <si>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</si>
  <si>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</si>
  <si>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</si>
  <si>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</si>
  <si>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</si>
  <si>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</si>
  <si>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</si>
  <si>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</si>
  <si>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</si>
  <si>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</si>
  <si>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</si>
  <si>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</si>
  <si>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</si>
  <si>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</si>
  <si>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</si>
  <si>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</si>
  <si>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</si>
  <si>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</si>
  <si>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</si>
  <si>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</si>
  <si>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</si>
  <si>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</si>
  <si>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</si>
  <si>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</si>
  <si>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</si>
  <si>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</si>
  <si>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</si>
  <si>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</si>
  <si>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</si>
  <si>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</si>
  <si>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</si>
  <si>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</si>
  <si>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</si>
  <si>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</si>
  <si>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</si>
  <si>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</si>
  <si>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</si>
  <si>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</si>
  <si>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</si>
  <si>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</si>
  <si>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</si>
  <si>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</si>
  <si>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</si>
  <si>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</si>
  <si>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</si>
  <si>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</si>
  <si>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</si>
  <si>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</si>
  <si>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</si>
  <si>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</si>
  <si>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</si>
  <si>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</si>
  <si>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</si>
  <si>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</si>
  <si>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</si>
  <si>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</si>
  <si>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</si>
  <si>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</si>
  <si>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</si>
  <si>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</si>
  <si>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</si>
  <si>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</si>
  <si>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</si>
  <si>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</si>
  <si>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</si>
  <si>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</si>
  <si>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</si>
  <si>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</si>
  <si>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</si>
  <si>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</si>
  <si>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</si>
  <si>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</si>
  <si>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</si>
  <si>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</si>
  <si>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</si>
  <si>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</si>
  <si>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</si>
  <si>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</si>
  <si>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</si>
  <si>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</si>
  <si>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</si>
  <si>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</si>
  <si>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</si>
  <si>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</si>
  <si>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</si>
  <si>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</si>
  <si>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</si>
  <si>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</si>
  <si>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</si>
  <si>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</si>
  <si>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</si>
  <si>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</si>
  <si>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</si>
  <si>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</si>
  <si>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</si>
  <si>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</si>
  <si>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</si>
  <si>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</si>
  <si>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</si>
  <si>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</si>
  <si>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</si>
  <si>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</si>
  <si>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</si>
  <si>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</si>
  <si>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</si>
  <si>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</si>
  <si>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</si>
  <si>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</si>
  <si>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</si>
  <si>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</si>
  <si>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</si>
  <si>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</si>
  <si>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</si>
  <si>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</si>
  <si>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</si>
  <si>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</si>
  <si>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</si>
  <si>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</si>
  <si>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</si>
  <si>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</si>
  <si>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</si>
  <si>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</si>
  <si>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</si>
  <si>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</si>
  <si>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</si>
  <si>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</si>
  <si>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</si>
  <si>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</si>
  <si>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</si>
  <si>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</si>
  <si>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</si>
  <si>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</si>
  <si>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</si>
  <si>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</si>
  <si>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</si>
  <si>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</si>
  <si>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</si>
  <si>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</si>
  <si>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</si>
  <si>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</si>
  <si>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</si>
  <si>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</si>
  <si>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</si>
  <si>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</si>
  <si>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</si>
  <si>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</si>
  <si>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</si>
  <si>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</si>
  <si>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</si>
  <si>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</si>
  <si>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</si>
  <si>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</si>
  <si>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</si>
  <si>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</si>
  <si>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</si>
  <si>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</si>
  <si>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</si>
  <si>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</si>
  <si>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</si>
  <si>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</si>
  <si>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</si>
  <si>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</si>
  <si>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</si>
  <si>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</si>
  <si>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</si>
  <si>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</si>
  <si>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</si>
  <si>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</si>
  <si>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</si>
  <si>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</si>
  <si>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</si>
  <si>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</si>
  <si>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</si>
  <si>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</si>
  <si>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</si>
  <si>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</si>
  <si>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</si>
  <si>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</si>
  <si>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</si>
  <si>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</si>
  <si>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</si>
  <si>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</si>
  <si>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</si>
  <si>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</si>
  <si>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</si>
  <si>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</si>
  <si>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</si>
  <si>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</si>
  <si>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</si>
  <si>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</si>
  <si>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</si>
  <si>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</si>
  <si>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</si>
  <si>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</si>
  <si>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</si>
  <si>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</si>
  <si>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</si>
  <si>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</si>
  <si>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</si>
  <si>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</si>
  <si>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</si>
  <si>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</si>
  <si>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</si>
  <si>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</si>
  <si>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</si>
  <si>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</si>
  <si>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</si>
  <si>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</si>
  <si>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</si>
  <si>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</si>
  <si>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</si>
  <si>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</si>
  <si>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</si>
  <si>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</si>
  <si>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</si>
  <si>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</si>
  <si>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</si>
  <si>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</si>
  <si>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</si>
  <si>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</si>
  <si>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</si>
  <si>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</si>
  <si>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</si>
  <si>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</si>
  <si>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</si>
  <si>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</si>
  <si>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</si>
  <si>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</si>
  <si>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</si>
  <si>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</si>
  <si>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</si>
  <si>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</si>
  <si>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</si>
  <si>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</si>
  <si>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</si>
  <si>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</si>
  <si>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</si>
  <si>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</si>
  <si>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</si>
  <si>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</si>
  <si>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</si>
  <si>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</si>
  <si>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</si>
  <si>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</si>
  <si>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</si>
  <si>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</si>
  <si>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</si>
  <si>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</si>
  <si>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</si>
  <si>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</si>
  <si>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</si>
  <si>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</si>
  <si>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</si>
  <si>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</si>
  <si>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</si>
  <si>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</si>
  <si>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</si>
  <si>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</si>
  <si>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</si>
  <si>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</si>
  <si>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</si>
  <si>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</si>
  <si>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</si>
  <si>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</si>
  <si>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</si>
  <si>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</si>
  <si>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</si>
  <si>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</si>
  <si>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</si>
  <si>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</si>
  <si>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</si>
  <si>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</si>
  <si>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</si>
  <si>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</si>
  <si>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</si>
  <si>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</si>
  <si>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</si>
  <si>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</si>
  <si>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</si>
  <si>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</si>
  <si>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</si>
  <si>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</si>
  <si>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</si>
  <si>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</si>
  <si>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</si>
  <si>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</si>
  <si>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</si>
  <si>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</si>
  <si>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</si>
  <si>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</si>
  <si>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</si>
  <si>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</si>
  <si>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</si>
  <si>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</si>
  <si>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</si>
  <si>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</si>
  <si>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</si>
  <si>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</si>
  <si>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</si>
  <si>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</si>
  <si>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</si>
  <si>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</si>
  <si>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</si>
  <si>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</si>
  <si>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</si>
  <si>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</si>
  <si>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</si>
  <si>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</si>
  <si>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</si>
  <si>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</si>
  <si>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</si>
  <si>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</si>
  <si>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</si>
  <si>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</si>
  <si>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</si>
  <si>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</si>
  <si>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</si>
  <si>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</si>
  <si>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</si>
  <si>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</si>
  <si>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</si>
  <si>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</si>
  <si>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</si>
  <si>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</si>
  <si>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</si>
  <si>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</si>
  <si>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</si>
  <si>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</si>
  <si>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</si>
  <si>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</si>
  <si>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</si>
  <si>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</si>
  <si>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</si>
  <si>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</si>
  <si>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</si>
  <si>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</si>
  <si>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</si>
  <si>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</si>
  <si>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</si>
  <si>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</si>
  <si>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</si>
  <si>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</si>
  <si>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</si>
  <si>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</si>
  <si>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</si>
  <si>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</si>
  <si>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</si>
  <si>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</si>
  <si>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</si>
  <si>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</si>
  <si>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</si>
  <si>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</si>
  <si>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</si>
  <si>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</si>
  <si>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</si>
  <si>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</si>
  <si>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</si>
  <si>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</si>
  <si>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</si>
  <si>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</si>
  <si>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</si>
  <si>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</si>
  <si>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</si>
  <si>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</si>
  <si>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</si>
  <si>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</si>
  <si>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</si>
  <si>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</si>
  <si>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</si>
  <si>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</si>
  <si>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</si>
  <si>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</si>
  <si>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</si>
  <si>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</si>
  <si>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</si>
  <si>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</si>
  <si>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</si>
  <si>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</si>
  <si>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</si>
  <si>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</si>
  <si>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</si>
  <si>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</si>
  <si>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</si>
  <si>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</si>
  <si>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</si>
  <si>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</si>
  <si>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</si>
  <si>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</si>
  <si>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</si>
  <si>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</si>
  <si>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</si>
  <si>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</si>
  <si>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</si>
  <si>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</si>
  <si>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</si>
  <si>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</si>
  <si>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</si>
  <si>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</si>
  <si>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</si>
  <si>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</si>
  <si>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</si>
  <si>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</si>
  <si>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</si>
  <si>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</si>
  <si>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</si>
  <si>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</si>
  <si>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</si>
  <si>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</si>
  <si>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</si>
  <si>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</si>
  <si>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</si>
  <si>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</si>
  <si>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</si>
  <si>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</si>
  <si>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</si>
  <si>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</si>
  <si>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</si>
  <si>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</si>
  <si>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</si>
  <si>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</si>
  <si>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</si>
  <si>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</si>
  <si>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</si>
  <si>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</si>
  <si>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</si>
  <si>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</si>
  <si>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</si>
  <si>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</si>
  <si>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</si>
  <si>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</si>
  <si>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</si>
  <si>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</si>
  <si>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</si>
  <si>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</si>
  <si>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</si>
  <si>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</si>
  <si>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</si>
  <si>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</si>
  <si>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</si>
  <si>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</si>
  <si>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</si>
  <si>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</si>
  <si>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</si>
  <si>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</si>
  <si>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</si>
  <si>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</si>
  <si>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</si>
  <si>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</si>
  <si>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</si>
  <si>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</si>
  <si>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</si>
  <si>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</si>
  <si>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</si>
  <si>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</si>
  <si>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</si>
  <si>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</si>
  <si>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</si>
  <si>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</si>
  <si>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</si>
  <si>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</si>
  <si>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</si>
  <si>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</si>
  <si>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</si>
  <si>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</si>
  <si>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</si>
  <si>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</si>
  <si>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</si>
  <si>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</si>
  <si>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</si>
  <si>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</si>
  <si>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</si>
  <si>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</si>
  <si>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</si>
  <si>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</si>
  <si>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</si>
  <si>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</si>
  <si>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</si>
  <si>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</si>
  <si>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</si>
  <si>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</si>
  <si>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</si>
  <si>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</si>
  <si>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</si>
  <si>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</si>
  <si>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</si>
  <si>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</si>
  <si>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</si>
  <si>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</si>
  <si>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</si>
  <si>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</si>
  <si>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</si>
  <si>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</si>
  <si>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</si>
  <si>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</si>
  <si>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</si>
  <si>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</si>
  <si>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</si>
  <si>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</si>
  <si>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</si>
  <si>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</si>
  <si>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</si>
  <si>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</si>
  <si>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</si>
  <si>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</si>
  <si>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</si>
  <si>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</si>
  <si>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</si>
  <si>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</si>
  <si>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</si>
  <si>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</si>
  <si>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</si>
  <si>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</si>
  <si>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</si>
  <si>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</si>
  <si>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</si>
  <si>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</si>
  <si>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</si>
  <si>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</si>
  <si>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</si>
  <si>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</si>
  <si>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</si>
  <si>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</si>
  <si>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</si>
  <si>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</si>
  <si>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</si>
  <si>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</si>
  <si>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</si>
  <si>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</si>
  <si>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</si>
  <si>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</si>
  <si>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</si>
  <si>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</si>
  <si>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</si>
  <si>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</si>
  <si>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</si>
  <si>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</si>
  <si>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</si>
  <si>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</si>
  <si>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</si>
  <si>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</si>
  <si>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</si>
  <si>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</si>
  <si>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</si>
  <si>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</si>
  <si>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</si>
  <si>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</si>
  <si>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</si>
  <si>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</si>
  <si>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</si>
  <si>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</si>
  <si>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</si>
  <si>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</si>
  <si>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</si>
  <si>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</si>
  <si>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</si>
  <si>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</si>
  <si>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</si>
  <si>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</si>
  <si>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</si>
  <si>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</si>
  <si>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</si>
  <si>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</si>
  <si>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</si>
  <si>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</si>
  <si>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</si>
  <si>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</si>
  <si>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</si>
  <si>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</si>
  <si>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</si>
  <si>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</si>
  <si>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</si>
  <si>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</si>
  <si>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</si>
  <si>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</si>
  <si>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</si>
  <si>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</si>
  <si>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</si>
  <si>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</si>
  <si>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</si>
  <si>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</si>
  <si>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</si>
  <si>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</si>
  <si>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</si>
  <si>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</si>
  <si>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</si>
  <si>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</si>
  <si>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</si>
  <si>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</si>
  <si>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</si>
  <si>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</si>
  <si>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</si>
  <si>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</si>
  <si>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</si>
  <si>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</si>
  <si>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</si>
  <si>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</si>
  <si>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</si>
  <si>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</si>
  <si>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</si>
  <si>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</si>
  <si>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</si>
  <si>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</si>
  <si>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</si>
  <si>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</si>
  <si>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</si>
  <si>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</si>
  <si>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</si>
  <si>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</si>
  <si>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</si>
  <si>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</si>
  <si>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</si>
  <si>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</si>
  <si>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</si>
  <si>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</si>
  <si>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</si>
  <si>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</si>
  <si>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</si>
  <si>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</si>
  <si>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</si>
  <si>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</si>
  <si>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</si>
  <si>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</si>
  <si>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</si>
  <si>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</si>
  <si>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</si>
  <si>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</si>
  <si>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</si>
  <si>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</si>
  <si>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</si>
  <si>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</si>
  <si>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</si>
  <si>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</si>
  <si>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</si>
  <si>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</si>
  <si>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</si>
  <si>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</si>
  <si>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</si>
  <si>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</si>
  <si>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</si>
  <si>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</si>
  <si>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</si>
  <si>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</si>
  <si>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</si>
  <si>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</si>
  <si>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</si>
  <si>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</si>
  <si>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</si>
  <si>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</si>
  <si>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</si>
  <si>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</si>
  <si>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</si>
  <si>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</si>
  <si>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</si>
  <si>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</si>
  <si>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</si>
  <si>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</si>
  <si>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</si>
  <si>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</si>
  <si>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</si>
  <si>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</si>
  <si>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</si>
  <si>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</si>
  <si>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</si>
  <si>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</si>
  <si>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</si>
  <si>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</si>
  <si>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</si>
  <si>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</si>
  <si>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</si>
  <si>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</si>
  <si>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</si>
  <si>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</si>
  <si>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</si>
  <si>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</si>
  <si>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</si>
  <si>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</si>
  <si>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</si>
  <si>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</si>
  <si>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</si>
  <si>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</si>
  <si>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</si>
  <si>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</si>
  <si>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</si>
  <si>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</si>
  <si>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</si>
  <si>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</si>
  <si>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</si>
  <si>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</si>
  <si>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</si>
  <si>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</si>
  <si>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</si>
  <si>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</si>
  <si>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</si>
  <si>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</si>
  <si>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</si>
  <si>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</si>
  <si>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</si>
  <si>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</si>
  <si>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</si>
  <si>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</si>
  <si>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</si>
  <si>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</si>
  <si>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</si>
  <si>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</si>
  <si>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</si>
  <si>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</si>
  <si>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</si>
  <si>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</si>
  <si>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</si>
  <si>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</si>
  <si>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</si>
  <si>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</si>
  <si>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</si>
  <si>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</si>
  <si>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</si>
  <si>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</si>
  <si>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</si>
  <si>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</si>
  <si>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</si>
  <si>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</si>
  <si>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</si>
  <si>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</si>
  <si>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</si>
  <si>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</si>
  <si>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</si>
  <si>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</si>
  <si>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</si>
  <si>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</si>
  <si>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</si>
  <si>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</si>
  <si>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</si>
  <si>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</si>
  <si>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</si>
  <si>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</si>
  <si>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</si>
  <si>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</si>
  <si>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</si>
  <si>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</si>
  <si>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</si>
  <si>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</si>
  <si>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</si>
  <si>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</si>
  <si>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</si>
  <si>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</si>
  <si>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</si>
  <si>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</si>
  <si>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</si>
  <si>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</si>
  <si>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</si>
  <si>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</si>
  <si>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</si>
  <si>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</si>
  <si>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</si>
  <si>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</si>
  <si>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</si>
  <si>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</si>
  <si>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</si>
  <si>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</si>
  <si>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</si>
  <si>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</si>
  <si>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</si>
  <si>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</si>
  <si>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</si>
  <si>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</si>
  <si>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</si>
  <si>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</si>
  <si>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</si>
  <si>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</si>
  <si>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</si>
  <si>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</si>
  <si>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</si>
  <si>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</si>
  <si>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</si>
  <si>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</si>
  <si>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</si>
  <si>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</si>
  <si>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</si>
  <si>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</si>
  <si>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</si>
  <si>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</si>
  <si>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</si>
  <si>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</si>
  <si>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</si>
  <si>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</si>
  <si>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</si>
  <si>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</si>
  <si>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</si>
  <si>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</si>
  <si>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</si>
  <si>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</si>
  <si>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</si>
  <si>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</si>
  <si>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</si>
  <si>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</si>
  <si>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</si>
  <si>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</si>
  <si>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</si>
  <si>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</si>
  <si>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</si>
  <si>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</si>
  <si>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</si>
  <si>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</si>
  <si>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</si>
  <si>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</si>
  <si>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</si>
  <si>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</si>
  <si>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</si>
  <si>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</si>
  <si>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</si>
  <si>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</si>
  <si>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</si>
  <si>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</si>
  <si>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</si>
  <si>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</si>
  <si>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</si>
  <si>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</si>
  <si>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</si>
  <si>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</si>
  <si>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</si>
  <si>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</si>
  <si>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</si>
  <si>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</si>
  <si>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</si>
  <si>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</si>
  <si>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</si>
  <si>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</si>
  <si>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</si>
  <si>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</si>
  <si>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</si>
  <si>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</si>
  <si>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</si>
  <si>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</si>
  <si>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</si>
  <si>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</si>
  <si>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</si>
  <si>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</si>
  <si>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</si>
  <si>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</si>
  <si>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</si>
  <si>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</si>
  <si>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</si>
  <si>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</si>
  <si>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</si>
  <si>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</si>
  <si>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</si>
  <si>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</si>
  <si>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</si>
  <si>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</si>
  <si>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</si>
  <si>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</si>
  <si>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</si>
  <si>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</si>
  <si>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</si>
  <si>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</si>
  <si>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</si>
  <si>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</si>
  <si>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</si>
  <si>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</si>
  <si>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</si>
  <si>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</si>
  <si>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</si>
  <si>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</si>
  <si>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</si>
  <si>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</si>
  <si>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</si>
  <si>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</si>
  <si>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</si>
  <si>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</si>
  <si>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</si>
  <si>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</si>
  <si>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</si>
  <si>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</si>
  <si>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</si>
  <si>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</si>
  <si>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</si>
  <si>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</si>
  <si>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</si>
  <si>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</si>
  <si>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</si>
  <si>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</si>
  <si>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</si>
  <si>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</si>
  <si>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</si>
  <si>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</si>
  <si>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</si>
  <si>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</si>
  <si>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</si>
  <si>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</si>
  <si>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</si>
  <si>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</si>
  <si>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</si>
  <si>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</si>
  <si>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</si>
  <si>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</si>
  <si>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</si>
  <si>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</si>
  <si>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</si>
  <si>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</si>
  <si>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</si>
  <si>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</si>
  <si>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</si>
  <si>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</si>
  <si>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</si>
  <si>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</si>
  <si>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</si>
  <si>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</si>
  <si>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</si>
  <si>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</si>
  <si>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</si>
  <si>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</si>
  <si>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</si>
  <si>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</si>
  <si>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</si>
  <si>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</si>
  <si>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</si>
  <si>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</si>
  <si>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</si>
  <si>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</si>
  <si>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</si>
  <si>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</si>
  <si>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</si>
  <si>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</si>
  <si>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</si>
  <si>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</si>
  <si>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</si>
  <si>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</si>
  <si>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</si>
  <si>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</si>
  <si>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</si>
  <si>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</si>
  <si>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</si>
  <si>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</si>
  <si>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</si>
  <si>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</si>
  <si>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</si>
  <si>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</si>
  <si>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</si>
  <si>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</si>
  <si>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</si>
  <si>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</si>
  <si>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</si>
  <si>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</si>
  <si>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</si>
  <si>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</si>
  <si>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</si>
  <si>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</si>
  <si>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</si>
  <si>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</si>
  <si>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</si>
  <si>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</si>
  <si>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</si>
  <si>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</si>
  <si>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</si>
  <si>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</si>
  <si>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</si>
  <si>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</si>
  <si>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</si>
  <si>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</si>
  <si>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</si>
  <si>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</si>
  <si>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</si>
  <si>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</si>
  <si>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</si>
  <si>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</si>
  <si>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</si>
  <si>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</si>
  <si>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</si>
  <si>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</si>
  <si>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</si>
  <si>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</si>
  <si>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</si>
  <si>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</si>
  <si>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</si>
  <si>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</si>
  <si>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</si>
  <si>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</si>
  <si>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</si>
  <si>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</si>
  <si>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</si>
  <si>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</si>
  <si>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</si>
  <si>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</si>
  <si>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</si>
  <si>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</si>
  <si>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</si>
  <si>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</si>
  <si>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</si>
  <si>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</si>
  <si>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</si>
  <si>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</si>
  <si>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</si>
  <si>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</si>
  <si>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</si>
  <si>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</si>
  <si>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</si>
  <si>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</si>
  <si>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</si>
  <si>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</si>
  <si>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</si>
  <si>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</si>
  <si>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</si>
  <si>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</si>
  <si>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</si>
  <si>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</si>
  <si>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</si>
  <si>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</si>
  <si>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</si>
  <si>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</si>
  <si>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</si>
  <si>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</si>
  <si>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</si>
  <si>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</si>
  <si>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</si>
  <si>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</si>
  <si>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</si>
  <si>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</si>
  <si>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</si>
  <si>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</si>
  <si>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</si>
  <si>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</si>
  <si>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</si>
  <si>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</si>
  <si>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</si>
  <si>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</si>
  <si>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</si>
  <si>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</si>
  <si>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</si>
  <si>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</si>
  <si>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</si>
  <si>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</si>
  <si>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</si>
  <si>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</si>
  <si>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</si>
  <si>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</si>
  <si>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</si>
  <si>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</si>
  <si>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</si>
  <si>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</si>
  <si>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</si>
  <si>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</si>
  <si>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</si>
  <si>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</si>
  <si>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</si>
  <si>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</si>
  <si>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</si>
  <si>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</si>
  <si>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</si>
  <si>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</si>
  <si>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</si>
  <si>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</si>
  <si>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</si>
  <si>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</si>
  <si>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</si>
  <si>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</si>
  <si>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</si>
  <si>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</si>
  <si>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</si>
  <si>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</si>
  <si>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</si>
  <si>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</si>
  <si>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</si>
  <si>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</si>
  <si>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</si>
  <si>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</si>
  <si>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</si>
  <si>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</si>
  <si>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</si>
  <si>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</si>
  <si>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</si>
  <si>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</si>
  <si>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</si>
  <si>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</si>
  <si>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</si>
  <si>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</si>
  <si>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</si>
  <si>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</si>
  <si>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</si>
  <si>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</si>
  <si>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</si>
  <si>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</si>
  <si>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</si>
  <si>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</si>
  <si>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</si>
  <si>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</si>
  <si>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</si>
  <si>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</si>
  <si>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</si>
  <si>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</si>
  <si>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</si>
  <si>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</si>
  <si>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</si>
  <si>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</si>
  <si>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</si>
  <si>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</si>
  <si>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</si>
  <si>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</si>
  <si>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</si>
  <si>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</si>
  <si>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</si>
  <si>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</si>
  <si>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</si>
  <si>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</si>
  <si>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</si>
  <si>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</si>
  <si>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</si>
  <si>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</si>
  <si>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</si>
  <si>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</si>
  <si>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</si>
  <si>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</si>
  <si>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</si>
  <si>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</si>
  <si>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</si>
  <si>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</si>
  <si>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</si>
  <si>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</si>
  <si>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</si>
  <si>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</si>
  <si>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</si>
  <si>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</si>
  <si>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</si>
  <si>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</si>
  <si>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</si>
  <si>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</si>
  <si>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</si>
  <si>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</si>
  <si>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</si>
  <si>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</si>
  <si>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</si>
  <si>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</si>
  <si>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</si>
  <si>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</si>
  <si>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</si>
  <si>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</si>
  <si>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</si>
  <si>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</si>
  <si>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</si>
  <si>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</si>
  <si>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</si>
  <si>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</si>
  <si>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</si>
  <si>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</si>
  <si>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</si>
  <si>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</si>
  <si>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</si>
  <si>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</si>
  <si>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</si>
  <si>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</si>
  <si>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</si>
  <si>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</si>
  <si>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</si>
  <si>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</si>
  <si>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</si>
  <si>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</si>
  <si>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</si>
  <si>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</si>
  <si>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</si>
  <si>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</si>
  <si>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</si>
  <si>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</si>
  <si>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</si>
  <si>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</si>
  <si>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</si>
  <si>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</si>
  <si>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</si>
  <si>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</si>
  <si>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</si>
  <si>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</si>
  <si>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</si>
  <si>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</si>
  <si>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</si>
  <si>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</si>
  <si>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</si>
  <si>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</si>
  <si>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</si>
  <si>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</si>
  <si>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</si>
  <si>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</si>
  <si>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</si>
  <si>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</si>
  <si>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</si>
  <si>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</si>
  <si>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</si>
  <si>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</si>
  <si>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</si>
  <si>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</si>
  <si>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</si>
  <si>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</si>
  <si>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</si>
  <si>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</si>
  <si>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</si>
  <si>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</si>
  <si>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</si>
  <si>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</si>
  <si>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</si>
  <si>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</si>
  <si>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</si>
  <si>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</si>
  <si>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</si>
  <si>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</si>
  <si>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</si>
  <si>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</si>
  <si>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</si>
  <si>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</si>
  <si>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</si>
  <si>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</si>
  <si>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</si>
  <si>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</si>
  <si>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</si>
  <si>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</si>
  <si>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</si>
  <si>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</si>
  <si>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</si>
  <si>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</si>
  <si>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</si>
  <si>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</si>
  <si>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</si>
  <si>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</si>
  <si>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</si>
  <si>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</si>
  <si>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</si>
  <si>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</si>
  <si>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</si>
  <si>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</si>
  <si>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</si>
  <si>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</si>
  <si>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</si>
  <si>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</si>
  <si>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</si>
  <si>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</si>
  <si>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</si>
  <si>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</si>
  <si>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</si>
  <si>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</si>
  <si>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</si>
  <si>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</si>
  <si>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</si>
  <si>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</si>
  <si>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</si>
  <si>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</si>
  <si>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</si>
  <si>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</si>
  <si>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</si>
  <si>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</si>
  <si>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</si>
  <si>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</si>
  <si>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</si>
  <si>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</si>
  <si>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</si>
  <si>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</si>
  <si>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</si>
  <si>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</si>
  <si>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</si>
  <si>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</si>
  <si>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</si>
  <si>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</si>
  <si>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</si>
  <si>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</si>
  <si>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</si>
  <si>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</si>
  <si>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</si>
  <si>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</si>
  <si>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</si>
  <si>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</si>
  <si>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</si>
  <si>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</si>
  <si>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</si>
  <si>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</si>
  <si>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</si>
  <si>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</si>
  <si>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</si>
  <si>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</si>
  <si>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</si>
  <si>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</si>
  <si>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</si>
  <si>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</si>
  <si>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</si>
  <si>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</si>
  <si>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</si>
  <si>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</si>
  <si>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</si>
  <si>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</si>
  <si>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</si>
  <si>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</si>
  <si>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</si>
  <si>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</si>
  <si>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</si>
  <si>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</si>
  <si>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</si>
  <si>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</si>
  <si>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</si>
  <si>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</si>
  <si>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</si>
  <si>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</si>
  <si>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</si>
  <si>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</si>
  <si>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</si>
  <si>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</si>
  <si>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</si>
  <si>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</si>
  <si>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</si>
  <si>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</si>
  <si>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</si>
  <si>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</si>
  <si>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</si>
  <si>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</si>
  <si>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</si>
  <si>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</si>
  <si>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</si>
  <si>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</si>
  <si>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</si>
  <si>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</si>
  <si>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</si>
  <si>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</si>
  <si>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</si>
  <si>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</si>
  <si>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</si>
  <si>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</si>
  <si>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</si>
  <si>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</si>
  <si>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</si>
  <si>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</si>
  <si>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</si>
  <si>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</si>
  <si>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</si>
  <si>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</si>
  <si>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</si>
  <si>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</si>
  <si>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</si>
  <si>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</si>
  <si>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</si>
  <si>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</si>
  <si>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</si>
  <si>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</si>
  <si>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</si>
  <si>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</si>
  <si>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</si>
  <si>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</si>
  <si>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</si>
  <si>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</si>
  <si>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</si>
  <si>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</si>
  <si>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</si>
  <si>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</si>
  <si>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</si>
  <si>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</si>
  <si>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</si>
  <si>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</si>
  <si>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</si>
  <si>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</si>
  <si>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</si>
  <si>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</si>
  <si>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</si>
  <si>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</si>
  <si>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</si>
  <si>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</si>
  <si>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</si>
  <si>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</si>
  <si>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</si>
  <si>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</si>
  <si>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</si>
  <si>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</si>
  <si>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</si>
  <si>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</si>
  <si>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</si>
  <si>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</si>
  <si>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</si>
  <si>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</si>
  <si>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</si>
  <si>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</si>
  <si>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</si>
  <si>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</si>
  <si>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</si>
  <si>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</si>
  <si>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</si>
  <si>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</si>
  <si>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</si>
  <si>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</si>
  <si>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</si>
  <si>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</si>
  <si>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</si>
  <si>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</si>
  <si>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</si>
  <si>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</si>
  <si>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</si>
  <si>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</si>
  <si>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</si>
  <si>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</si>
  <si>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</si>
  <si>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</si>
  <si>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</si>
  <si>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</si>
  <si>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</si>
  <si>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</si>
  <si>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</si>
  <si>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</si>
  <si>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</si>
  <si>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</si>
  <si>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</si>
  <si>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</si>
  <si>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</si>
  <si>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</si>
  <si>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</si>
  <si>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</si>
  <si>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</si>
  <si>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</si>
  <si>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</si>
  <si>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</si>
  <si>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</si>
  <si>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</si>
  <si>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</si>
  <si>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</si>
  <si>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</si>
  <si>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</si>
  <si>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</si>
  <si>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</si>
  <si>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</si>
  <si>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</si>
  <si>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</si>
  <si>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</si>
  <si>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</si>
  <si>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</si>
  <si>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</si>
  <si>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</si>
  <si>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</si>
  <si>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</si>
  <si>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</si>
  <si>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</si>
  <si>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</si>
  <si>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</si>
  <si>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</si>
  <si>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</si>
  <si>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</si>
  <si>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</si>
  <si>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</si>
  <si>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</si>
  <si>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</si>
  <si>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</si>
  <si>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</si>
  <si>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</si>
  <si>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</si>
  <si>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</si>
  <si>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</si>
  <si>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</si>
  <si>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</si>
  <si>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</si>
  <si>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</si>
  <si>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</si>
  <si>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</si>
  <si>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</si>
  <si>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</si>
  <si>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</si>
  <si>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</si>
  <si>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</si>
  <si>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</si>
  <si>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</si>
  <si>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</si>
  <si>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</si>
  <si>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</si>
  <si>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</si>
  <si>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</si>
  <si>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</si>
  <si>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</si>
  <si>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</si>
  <si>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</si>
  <si>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</si>
  <si>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</si>
  <si>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</si>
  <si>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</si>
  <si>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</si>
  <si>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</si>
  <si>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</si>
  <si>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</si>
  <si>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</si>
  <si>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</si>
  <si>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</si>
  <si>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</si>
  <si>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</si>
  <si>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</si>
  <si>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</si>
  <si>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</si>
  <si>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</si>
  <si>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</si>
  <si>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</si>
  <si>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</si>
  <si>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</si>
  <si>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</si>
  <si>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</si>
  <si>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</si>
  <si>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</si>
  <si>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</si>
  <si>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</si>
  <si>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</si>
  <si>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</si>
  <si>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</si>
  <si>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</si>
  <si>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</si>
  <si>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</si>
  <si>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</si>
  <si>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</si>
  <si>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</si>
  <si>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</si>
  <si>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</si>
  <si>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</si>
  <si>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</si>
  <si>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</si>
  <si>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</si>
  <si>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</si>
  <si>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</si>
  <si>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</si>
  <si>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</si>
  <si>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</si>
  <si>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</si>
  <si>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</si>
  <si>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</si>
  <si>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</si>
  <si>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</si>
  <si>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</si>
  <si>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</si>
  <si>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</si>
  <si>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</si>
  <si>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</si>
  <si>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</si>
  <si>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</si>
  <si>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</si>
  <si>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</si>
  <si>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</si>
  <si>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</si>
  <si>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</si>
  <si>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</si>
  <si>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</si>
  <si>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</si>
  <si>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</si>
  <si>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</si>
  <si>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</si>
  <si>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</si>
  <si>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</si>
  <si>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</si>
  <si>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</si>
  <si>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</si>
  <si>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</si>
  <si>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</si>
  <si>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</si>
  <si>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</si>
  <si>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</si>
  <si>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</si>
  <si>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</si>
  <si>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</si>
  <si>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</si>
  <si>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</si>
  <si>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</si>
  <si>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</si>
  <si>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</si>
  <si>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</si>
  <si>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</si>
  <si>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</si>
  <si>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</si>
  <si>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</si>
  <si>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</si>
  <si>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</si>
  <si>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</si>
  <si>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</si>
  <si>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</si>
  <si>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</si>
  <si>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</si>
  <si>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</si>
  <si>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</si>
  <si>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</si>
  <si>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</si>
  <si>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</si>
  <si>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</si>
  <si>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</si>
  <si>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</si>
  <si>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</si>
  <si>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</si>
  <si>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</si>
  <si>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</si>
  <si>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</si>
  <si>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</si>
  <si>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</si>
  <si>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</si>
  <si>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</si>
  <si>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</si>
  <si>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</si>
  <si>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</si>
  <si>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</si>
  <si>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</si>
  <si>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</si>
  <si>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</si>
  <si>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</si>
  <si>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</si>
  <si>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</si>
  <si>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</si>
  <si>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</si>
  <si>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</si>
  <si>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</si>
  <si>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</si>
  <si>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</si>
  <si>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</si>
  <si>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</si>
  <si>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</si>
  <si>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</si>
  <si>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</si>
  <si>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</si>
  <si>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</si>
  <si>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</si>
  <si>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</si>
  <si>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</si>
  <si>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</si>
  <si>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</si>
  <si>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</si>
  <si>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</si>
  <si>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</si>
  <si>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</si>
  <si>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</si>
  <si>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</si>
  <si>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</si>
  <si>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</si>
  <si>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</si>
  <si>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</si>
  <si>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</si>
  <si>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</si>
  <si>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</si>
  <si>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</si>
  <si>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</si>
  <si>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</si>
  <si>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</si>
  <si>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</si>
  <si>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</si>
  <si>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</si>
  <si>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</si>
  <si>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</si>
  <si>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</si>
  <si>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</si>
  <si>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</si>
  <si>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</si>
  <si>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</si>
  <si>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</si>
  <si>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</si>
  <si>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</si>
  <si>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</si>
  <si>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</si>
  <si>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</si>
  <si>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</si>
  <si>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</si>
  <si>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</si>
  <si>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</si>
  <si>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</si>
  <si>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</si>
  <si>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</si>
  <si>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</si>
  <si>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</si>
  <si>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</si>
  <si>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</si>
  <si>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</si>
  <si>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</si>
  <si>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</si>
  <si>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</si>
  <si>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</si>
  <si>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</si>
  <si>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</si>
  <si>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</si>
  <si>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</si>
  <si>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</si>
  <si>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</si>
  <si>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</si>
  <si>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</si>
  <si>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</si>
  <si>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</si>
  <si>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</si>
  <si>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</si>
  <si>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</si>
  <si>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</si>
  <si>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</si>
  <si>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</si>
  <si>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</si>
  <si>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</si>
  <si>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</si>
  <si>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</si>
  <si>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</si>
  <si>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</si>
  <si>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</si>
  <si>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</si>
  <si>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</si>
  <si>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</si>
  <si>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</si>
  <si>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</si>
  <si>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</si>
  <si>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</si>
  <si>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</si>
  <si>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</si>
  <si>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</si>
  <si>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</si>
  <si>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</si>
  <si>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</si>
  <si>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</si>
  <si>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</si>
  <si>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</si>
  <si>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</si>
  <si>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</si>
  <si>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</si>
  <si>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</si>
  <si>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</si>
  <si>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</si>
  <si>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</si>
  <si>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</si>
  <si>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</si>
  <si>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</si>
  <si>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</si>
  <si>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</si>
  <si>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</si>
  <si>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</si>
  <si>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</si>
  <si>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</si>
  <si>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</si>
  <si>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</si>
  <si>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</si>
  <si>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</si>
  <si>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</si>
  <si>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</si>
  <si>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</si>
  <si>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</si>
  <si>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</si>
  <si>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</si>
  <si>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</si>
  <si>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</si>
  <si>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</si>
  <si>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</si>
  <si>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</si>
  <si>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</si>
  <si>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</si>
  <si>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</si>
  <si>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</si>
  <si>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</si>
  <si>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</si>
  <si>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</si>
  <si>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</si>
  <si>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</si>
  <si>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</si>
  <si>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</si>
  <si>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</si>
  <si>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</si>
  <si>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</si>
  <si>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</si>
  <si>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</si>
  <si>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</si>
  <si>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</si>
  <si>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</si>
  <si>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</si>
  <si>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</si>
  <si>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</si>
  <si>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</si>
  <si>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</si>
  <si>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</si>
  <si>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</si>
  <si>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</si>
  <si>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</si>
  <si>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</si>
  <si>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</si>
  <si>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</si>
  <si>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</si>
  <si>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</si>
  <si>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</si>
  <si>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</si>
  <si>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</si>
  <si>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</si>
  <si>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</si>
  <si>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</si>
  <si>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</si>
  <si>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</si>
  <si>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</si>
  <si>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</si>
  <si>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</si>
  <si>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</si>
  <si>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</si>
  <si>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</si>
  <si>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</si>
  <si>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</si>
  <si>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</si>
  <si>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</si>
  <si>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</si>
  <si>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</si>
  <si>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</si>
  <si>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</si>
  <si>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</si>
  <si>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</si>
  <si>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</si>
  <si>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</si>
  <si>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</si>
  <si>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</si>
  <si>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</si>
  <si>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</si>
  <si>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</si>
  <si>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</si>
  <si>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</si>
  <si>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</si>
  <si>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</si>
  <si>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</si>
  <si>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</si>
  <si>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</si>
  <si>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</si>
  <si>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</si>
  <si>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</si>
  <si>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</si>
  <si>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</si>
  <si>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</si>
  <si>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</si>
  <si>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</si>
  <si>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</si>
  <si>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</si>
  <si>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</si>
  <si>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</si>
  <si>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</si>
  <si>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</si>
  <si>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</si>
  <si>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</si>
  <si>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</si>
  <si>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</si>
  <si>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</si>
  <si>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</si>
  <si>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</si>
  <si>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</si>
  <si>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</si>
  <si>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</si>
  <si>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</si>
  <si>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</si>
  <si>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</si>
  <si>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</si>
  <si>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</si>
  <si>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</si>
  <si>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</si>
  <si>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</si>
  <si>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</si>
  <si>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</si>
  <si>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</si>
  <si>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</si>
  <si>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</si>
  <si>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</si>
  <si>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</si>
  <si>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</si>
  <si>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</si>
  <si>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</si>
  <si>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</si>
  <si>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</si>
  <si>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</si>
  <si>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</si>
  <si>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</si>
  <si>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</si>
  <si>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</si>
  <si>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</si>
  <si>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</si>
  <si>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</si>
  <si>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</si>
  <si>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</si>
  <si>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</si>
  <si>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</si>
  <si>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</si>
  <si>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</si>
  <si>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</si>
  <si>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</si>
  <si>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</si>
  <si>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</si>
  <si>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</si>
  <si>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</si>
  <si>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</si>
  <si>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</si>
  <si>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</si>
  <si>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</si>
  <si>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</si>
  <si>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</si>
  <si>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</si>
  <si>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</si>
  <si>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</si>
  <si>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</si>
  <si>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</si>
  <si>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</si>
  <si>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</si>
  <si>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</si>
  <si>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</si>
  <si>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</si>
  <si>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</si>
  <si>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</si>
  <si>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</si>
  <si>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</si>
  <si>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</si>
  <si>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</si>
  <si>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</si>
  <si>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</si>
  <si>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</si>
  <si>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</si>
  <si>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</si>
  <si>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</si>
  <si>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</si>
  <si>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</si>
  <si>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</si>
  <si>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</si>
  <si>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</si>
  <si>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</si>
  <si>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</si>
  <si>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</si>
  <si>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</si>
  <si>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</si>
  <si>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</si>
  <si>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</si>
  <si>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</si>
  <si>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</si>
  <si>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</si>
  <si>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</si>
  <si>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</si>
  <si>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</si>
  <si>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</si>
  <si>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</si>
  <si>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</si>
  <si>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</si>
  <si>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</si>
  <si>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</si>
  <si>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</si>
  <si>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</si>
  <si>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</si>
  <si>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</si>
  <si>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</si>
  <si>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</si>
  <si>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</si>
  <si>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</si>
  <si>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</si>
  <si>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</si>
  <si>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</si>
  <si>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</si>
  <si>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</si>
  <si>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</si>
  <si>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</si>
  <si>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</si>
  <si>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</si>
  <si>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</si>
  <si>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</si>
  <si>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</si>
  <si>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</si>
  <si>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</si>
  <si>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</si>
  <si>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</si>
  <si>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</si>
  <si>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</si>
  <si>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</si>
  <si>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</si>
  <si>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</si>
  <si>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</si>
  <si>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</si>
  <si>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</si>
  <si>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</si>
  <si>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</si>
  <si>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</si>
  <si>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</si>
  <si>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</si>
  <si>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</si>
  <si>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</si>
  <si>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</si>
  <si>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</si>
  <si>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</si>
  <si>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</si>
  <si>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</si>
  <si>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</si>
  <si>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</si>
  <si>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</si>
  <si>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</si>
  <si>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</si>
  <si>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</si>
  <si>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</si>
  <si>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</si>
  <si>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</si>
  <si>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</si>
  <si>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</si>
  <si>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</si>
  <si>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</si>
  <si>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</si>
  <si>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</si>
  <si>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</si>
  <si>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</si>
  <si>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</si>
  <si>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</si>
  <si>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</si>
  <si>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</si>
  <si>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</si>
  <si>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</si>
  <si>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</si>
  <si>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</si>
  <si>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</si>
  <si>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</si>
  <si>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</si>
  <si>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</si>
  <si>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</si>
  <si>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</si>
  <si>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</si>
  <si>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</si>
  <si>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</si>
  <si>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</si>
  <si>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</si>
  <si>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</si>
  <si>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</si>
  <si>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</si>
  <si>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</si>
  <si>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</si>
  <si>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</si>
  <si>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</si>
  <si>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</si>
  <si>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</si>
  <si>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</si>
  <si>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</si>
  <si>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</si>
  <si>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</si>
  <si>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</si>
  <si>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</si>
  <si>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</si>
  <si>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</si>
  <si>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</si>
  <si>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</si>
  <si>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</si>
  <si>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</si>
  <si>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</si>
  <si>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</si>
  <si>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</si>
  <si>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</si>
  <si>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</si>
  <si>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</si>
  <si>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</si>
  <si>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</si>
  <si>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</si>
  <si>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</si>
  <si>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</si>
  <si>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</si>
  <si>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</si>
  <si>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</si>
  <si>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</si>
  <si>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</si>
  <si>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</si>
  <si>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</si>
  <si>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</si>
  <si>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</si>
  <si>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</si>
  <si>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</si>
  <si>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</si>
  <si>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</si>
  <si>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</si>
  <si>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</si>
  <si>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</si>
  <si>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</si>
  <si>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</si>
  <si>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</si>
  <si>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</si>
  <si>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</si>
  <si>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</si>
  <si>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</si>
  <si>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</si>
  <si>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</si>
  <si>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</si>
  <si>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</si>
  <si>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</si>
  <si>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</si>
  <si>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</si>
  <si>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</si>
  <si>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</si>
  <si>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</si>
  <si>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</si>
  <si>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</si>
  <si>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</si>
  <si>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</si>
  <si>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</si>
  <si>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</si>
  <si>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</si>
  <si>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</si>
  <si>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</si>
  <si>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</si>
  <si>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</si>
  <si>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</si>
  <si>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</si>
  <si>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</si>
  <si>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</si>
  <si>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</si>
  <si>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</si>
  <si>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</si>
  <si>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</si>
  <si>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</si>
  <si>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</si>
  <si>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</si>
  <si>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</si>
  <si>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</si>
  <si>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</si>
  <si>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</si>
  <si>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</si>
  <si>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</si>
  <si>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</si>
  <si>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</si>
  <si>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</si>
  <si>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</si>
  <si>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</si>
  <si>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</si>
  <si>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</si>
  <si>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</si>
  <si>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</si>
  <si>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</si>
  <si>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</si>
  <si>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</si>
  <si>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</si>
  <si>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</si>
  <si>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</si>
  <si>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</si>
  <si>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</si>
  <si>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</si>
  <si>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</si>
  <si>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</si>
  <si>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</si>
  <si>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</si>
  <si>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</si>
  <si>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</si>
  <si>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</si>
  <si>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</si>
  <si>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</si>
  <si>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</si>
  <si>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</si>
  <si>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</si>
  <si>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</si>
  <si>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</si>
  <si>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</si>
  <si>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</si>
  <si>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</si>
  <si>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</si>
  <si>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</si>
  <si>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</si>
  <si>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</si>
  <si>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</si>
  <si>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</si>
  <si>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</si>
  <si>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</si>
  <si>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</si>
  <si>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</si>
  <si>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</si>
  <si>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</si>
  <si>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</si>
  <si>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</si>
  <si>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</si>
  <si>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</si>
  <si>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</si>
  <si>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</si>
  <si>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</si>
  <si>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</si>
  <si>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</si>
  <si>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</si>
  <si>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</si>
  <si>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</si>
  <si>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</si>
  <si>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</si>
  <si>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</si>
  <si>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</si>
  <si>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</si>
  <si>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</si>
  <si>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</si>
  <si>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</si>
  <si>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</si>
  <si>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</si>
  <si>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</si>
  <si>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</si>
  <si>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</si>
  <si>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</si>
  <si>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</si>
  <si>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</si>
  <si>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</si>
  <si>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</si>
  <si>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</si>
  <si>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</si>
  <si>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</si>
  <si>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</si>
  <si>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</si>
  <si>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</si>
  <si>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</si>
  <si>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</si>
  <si>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</si>
  <si>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</si>
  <si>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</si>
  <si>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</si>
  <si>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</si>
  <si>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</si>
  <si>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</si>
  <si>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</si>
  <si>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</si>
  <si>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</si>
  <si>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</si>
  <si>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</si>
  <si>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</si>
  <si>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</si>
  <si>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</si>
  <si>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</si>
  <si>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</si>
  <si>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</si>
  <si>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</si>
  <si>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</si>
  <si>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</si>
  <si>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</si>
  <si>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</si>
  <si>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</si>
  <si>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</si>
  <si>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</si>
  <si>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</si>
  <si>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</si>
  <si>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</si>
  <si>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</si>
  <si>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</si>
  <si>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</si>
  <si>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</si>
  <si>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</si>
  <si>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</si>
  <si>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</si>
  <si>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</si>
  <si>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</si>
  <si>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</si>
  <si>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</si>
  <si>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</si>
  <si>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</si>
  <si>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</si>
  <si>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</si>
  <si>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</si>
  <si>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</si>
  <si>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</si>
  <si>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</si>
  <si>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</si>
  <si>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</si>
  <si>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</si>
  <si>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</si>
  <si>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</si>
  <si>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</si>
  <si>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</si>
  <si>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</si>
  <si>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</si>
  <si>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</si>
  <si>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</si>
  <si>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</si>
  <si>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</si>
  <si>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</si>
  <si>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</si>
  <si>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</si>
  <si>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</si>
  <si>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</si>
  <si>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</si>
  <si>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</si>
  <si>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</si>
  <si>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</si>
  <si>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</si>
  <si>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</si>
  <si>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</si>
  <si>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</si>
  <si>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</si>
  <si>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</si>
  <si>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</si>
  <si>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</si>
  <si>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</si>
  <si>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</si>
  <si>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</si>
  <si>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</si>
  <si>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</si>
  <si>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</si>
  <si>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</si>
  <si>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</si>
  <si>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</si>
  <si>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</si>
  <si>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</si>
  <si>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</si>
  <si>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</si>
  <si>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</si>
  <si>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</si>
  <si>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</si>
  <si>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</si>
  <si>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</si>
  <si>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</si>
  <si>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</si>
  <si>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</si>
  <si>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</si>
  <si>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</si>
  <si>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</si>
  <si>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</si>
  <si>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</si>
  <si>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</si>
  <si>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</si>
  <si>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</si>
  <si>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</si>
  <si>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</si>
  <si>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</si>
  <si>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</si>
  <si>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</si>
  <si>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</si>
  <si>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</si>
  <si>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</si>
  <si>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</si>
  <si>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</si>
  <si>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</si>
  <si>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</si>
  <si>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</si>
  <si>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</si>
  <si>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</si>
  <si>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</si>
  <si>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</si>
  <si>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</si>
  <si>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</si>
  <si>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</si>
  <si>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</si>
  <si>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</si>
  <si>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</si>
  <si>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</si>
  <si>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</si>
  <si>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</si>
  <si>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</si>
  <si>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</si>
  <si>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</si>
  <si>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</si>
  <si>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</si>
  <si>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</si>
  <si>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</si>
  <si>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</si>
  <si>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</si>
  <si>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</si>
  <si>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</si>
  <si>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</si>
  <si>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</si>
  <si>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</si>
  <si>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</si>
  <si>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</si>
  <si>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</si>
  <si>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</si>
  <si>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</si>
  <si>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</si>
  <si>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</si>
  <si>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</si>
  <si>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</si>
  <si>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</si>
  <si>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</si>
  <si>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</si>
  <si>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</si>
  <si>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</si>
  <si>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</si>
  <si>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</si>
  <si>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</si>
  <si>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</si>
  <si>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</si>
  <si>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</si>
  <si>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</si>
  <si>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</si>
  <si>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</si>
  <si>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</si>
  <si>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</si>
  <si>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</si>
  <si>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</si>
  <si>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</si>
  <si>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</si>
  <si>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</si>
  <si>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</si>
  <si>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</si>
  <si>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</si>
  <si>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</si>
  <si>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</si>
  <si>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</si>
  <si>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</si>
  <si>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</si>
  <si>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</si>
  <si>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</si>
  <si>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</si>
  <si>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</si>
  <si>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</si>
  <si>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</si>
  <si>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</si>
  <si>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</si>
  <si>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</si>
  <si>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</si>
  <si>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</si>
  <si>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</si>
  <si>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</si>
  <si>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</si>
  <si>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</si>
  <si>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</si>
  <si>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</si>
  <si>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</si>
  <si>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</si>
  <si>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</si>
  <si>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</si>
  <si>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</si>
  <si>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</si>
  <si>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</si>
  <si>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</si>
  <si>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</si>
  <si>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</si>
  <si>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</si>
  <si>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</si>
  <si>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</si>
  <si>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</si>
  <si>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</si>
  <si>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</si>
  <si>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</si>
  <si>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</si>
  <si>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</si>
  <si>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</si>
  <si>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</si>
  <si>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</si>
  <si>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</si>
  <si>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</si>
  <si>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</si>
  <si>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</si>
  <si>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</si>
  <si>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</si>
  <si>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</si>
  <si>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</si>
  <si>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</si>
  <si>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</si>
  <si>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</si>
  <si>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</si>
  <si>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</si>
  <si>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</si>
  <si>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</si>
  <si>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</si>
  <si>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</si>
  <si>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</si>
  <si>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</si>
  <si>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</si>
  <si>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</si>
  <si>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</si>
  <si>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</si>
  <si>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</si>
  <si>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</si>
  <si>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</si>
  <si>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</si>
  <si>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</si>
  <si>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</si>
  <si>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</si>
  <si>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</si>
  <si>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</si>
  <si>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</si>
  <si>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</si>
  <si>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</si>
  <si>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</si>
  <si>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</si>
  <si>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</si>
  <si>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</si>
  <si>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</si>
  <si>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</si>
  <si>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</si>
  <si>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</si>
  <si>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</si>
  <si>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</si>
  <si>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</si>
  <si>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</si>
  <si>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</si>
  <si>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</si>
  <si>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</si>
  <si>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</si>
  <si>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</si>
  <si>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</si>
  <si>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</si>
  <si>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</si>
  <si>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</si>
  <si>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</si>
  <si>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</si>
  <si>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</si>
  <si>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</si>
  <si>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</si>
  <si>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</si>
  <si>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</si>
  <si>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</si>
  <si>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</si>
  <si>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</si>
  <si>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</si>
  <si>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</si>
  <si>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</si>
  <si>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</si>
  <si>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</si>
  <si>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</si>
  <si>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</si>
  <si>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</si>
  <si>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</si>
  <si>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</si>
  <si>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</si>
  <si>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</si>
  <si>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</si>
  <si>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</si>
  <si>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</si>
  <si>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</si>
  <si>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</si>
  <si>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</si>
  <si>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</si>
  <si>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</si>
  <si>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</si>
  <si>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</si>
  <si>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</si>
  <si>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</si>
  <si>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</si>
  <si>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</si>
  <si>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</si>
  <si>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</si>
  <si>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</si>
  <si>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</si>
  <si>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</si>
  <si>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</si>
  <si>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</si>
  <si>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</si>
  <si>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</si>
  <si>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</si>
  <si>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</si>
  <si>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</si>
  <si>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</si>
  <si>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</si>
  <si>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</si>
  <si>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</si>
  <si>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</si>
  <si>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</si>
  <si>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</si>
  <si>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</si>
  <si>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</si>
  <si>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</si>
  <si>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</si>
  <si>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</si>
  <si>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</si>
  <si>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</si>
  <si>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</si>
  <si>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</si>
  <si>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</si>
  <si>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</si>
  <si>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</si>
  <si>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</si>
  <si>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</si>
  <si>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</si>
  <si>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</si>
  <si>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</si>
  <si>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</si>
  <si>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</si>
  <si>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</si>
  <si>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</si>
  <si>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</si>
  <si>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</si>
  <si>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</si>
  <si>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</si>
  <si>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</si>
  <si>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</si>
  <si>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</si>
  <si>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</si>
  <si>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</si>
  <si>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</si>
  <si>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</si>
  <si>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</si>
  <si>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</si>
  <si>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</si>
  <si>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</si>
  <si>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</si>
  <si>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</si>
  <si>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</si>
  <si>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</si>
  <si>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</si>
  <si>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</si>
  <si>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</si>
  <si>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</si>
  <si>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</si>
  <si>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</si>
  <si>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</si>
  <si>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</si>
  <si>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</si>
  <si>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</si>
  <si>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</si>
  <si>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</si>
  <si>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</si>
  <si>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</si>
  <si>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</si>
  <si>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</si>
  <si>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</si>
  <si>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</si>
  <si>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</si>
  <si>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</si>
  <si>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</si>
  <si>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</si>
  <si>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</si>
  <si>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</si>
  <si>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</si>
  <si>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</si>
  <si>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</si>
  <si>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</si>
  <si>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</si>
  <si>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</si>
  <si>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</si>
  <si>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</si>
  <si>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</si>
  <si>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</si>
  <si>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</si>
  <si>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</si>
  <si>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</si>
  <si>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</si>
  <si>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</si>
  <si>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</si>
  <si>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</si>
  <si>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</si>
  <si>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</si>
  <si>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</si>
  <si>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</si>
  <si>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</si>
  <si>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</si>
  <si>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</si>
  <si>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</si>
  <si>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</si>
  <si>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</si>
  <si>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</si>
  <si>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</si>
  <si>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</si>
  <si>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</si>
  <si>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</si>
  <si>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</si>
  <si>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</si>
  <si>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</si>
  <si>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</si>
  <si>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</si>
  <si>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</si>
  <si>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</si>
  <si>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</si>
  <si>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</si>
  <si>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</si>
  <si>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</si>
  <si>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</si>
  <si>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</si>
  <si>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</si>
  <si>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</si>
  <si>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</si>
  <si>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</si>
  <si>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</si>
  <si>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</si>
  <si>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</si>
  <si>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</si>
  <si>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</si>
  <si>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</si>
  <si>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</si>
  <si>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</si>
  <si>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</si>
  <si>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</si>
  <si>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</si>
  <si>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</si>
  <si>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</si>
  <si>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</si>
  <si>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</si>
  <si>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</si>
  <si>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</si>
  <si>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</si>
  <si>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</si>
  <si>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</si>
  <si>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</si>
  <si>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</si>
  <si>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</si>
  <si>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</si>
  <si>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</si>
  <si>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</si>
  <si>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</si>
  <si>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</si>
  <si>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</si>
  <si>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</si>
  <si>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</si>
  <si>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</si>
  <si>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</si>
  <si>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</si>
  <si>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</si>
  <si>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</si>
  <si>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</si>
  <si>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</si>
  <si>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</si>
  <si>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</si>
  <si>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</si>
  <si>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</si>
  <si>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</si>
  <si>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</si>
  <si>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</si>
  <si>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</si>
  <si>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</si>
  <si>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</si>
  <si>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</si>
  <si>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</si>
  <si>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</si>
  <si>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</si>
  <si>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</si>
  <si>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</si>
  <si>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</si>
  <si>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</si>
  <si>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</si>
  <si>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</si>
  <si>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</si>
  <si>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</si>
  <si>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</si>
  <si>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</si>
  <si>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</si>
  <si>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</si>
  <si>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</si>
  <si>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</si>
  <si>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</si>
  <si>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</si>
  <si>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</si>
  <si>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</si>
  <si>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</si>
  <si>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</si>
  <si>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</si>
  <si>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</si>
  <si>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</si>
  <si>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</si>
  <si>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</si>
  <si>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</si>
  <si>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</si>
  <si>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</si>
  <si>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</si>
  <si>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</si>
  <si>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</si>
  <si>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</si>
  <si>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</si>
  <si>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</si>
  <si>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</si>
  <si>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</si>
  <si>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</si>
  <si>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</si>
  <si>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</si>
  <si>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</si>
  <si>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</si>
  <si>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</si>
  <si>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</si>
  <si>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</si>
  <si>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</si>
  <si>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</si>
  <si>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</si>
  <si>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</si>
  <si>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</si>
  <si>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</si>
  <si>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</si>
  <si>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</si>
  <si>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</si>
  <si>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</si>
  <si>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</si>
  <si>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</si>
  <si>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</si>
  <si>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</si>
  <si>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</si>
  <si>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</si>
  <si>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</si>
  <si>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</si>
  <si>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</si>
  <si>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</si>
  <si>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</si>
  <si>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</si>
  <si>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</si>
  <si>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</si>
  <si>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</si>
  <si>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</si>
  <si>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</si>
  <si>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</si>
  <si>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</si>
  <si>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</si>
  <si>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</si>
  <si>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</si>
  <si>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</si>
  <si>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</si>
  <si>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</si>
  <si>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</si>
  <si>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</si>
  <si>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</si>
  <si>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</si>
  <si>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</si>
  <si>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</si>
  <si>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</si>
  <si>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</si>
  <si>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</si>
  <si>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</si>
  <si>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</si>
  <si>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</si>
  <si>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</si>
  <si>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</si>
  <si>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</si>
  <si>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</si>
  <si>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</si>
  <si>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</si>
  <si>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</si>
  <si>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</si>
  <si>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</si>
  <si>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</si>
  <si>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</si>
  <si>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</si>
  <si>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</si>
  <si>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</si>
  <si>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</si>
  <si>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</si>
  <si>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</si>
  <si>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</si>
  <si>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</si>
  <si>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</si>
  <si>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</si>
  <si>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</si>
  <si>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</si>
  <si>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</si>
  <si>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</si>
  <si>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</si>
  <si>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</si>
  <si>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</si>
  <si>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</si>
  <si>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</si>
  <si>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</si>
  <si>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</si>
  <si>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</si>
  <si>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</si>
  <si>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</si>
  <si>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</si>
  <si>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</si>
  <si>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</si>
  <si>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</si>
  <si>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</si>
  <si>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</si>
  <si>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</si>
  <si>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</si>
  <si>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</si>
  <si>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</si>
  <si>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</si>
  <si>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</si>
  <si>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</si>
  <si>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</si>
  <si>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</si>
  <si>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</si>
  <si>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</si>
  <si>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</si>
  <si>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</si>
  <si>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</si>
  <si>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</si>
  <si>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</si>
  <si>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</si>
  <si>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</si>
  <si>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</si>
  <si>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</si>
  <si>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</si>
  <si>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</si>
  <si>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</si>
  <si>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</si>
  <si>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</si>
  <si>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</si>
  <si>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</si>
  <si>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</si>
  <si>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</si>
  <si>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</si>
  <si>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</si>
  <si>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</si>
  <si>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</si>
  <si>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</si>
  <si>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</si>
  <si>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</si>
  <si>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</si>
  <si>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</si>
  <si>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</si>
  <si>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</si>
  <si>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</si>
  <si>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</si>
  <si>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</si>
  <si>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</si>
  <si>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</si>
  <si>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</si>
  <si>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</si>
  <si>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</si>
  <si>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</si>
  <si>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</si>
  <si>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</si>
  <si>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</si>
  <si>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</si>
  <si>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</si>
  <si>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</si>
  <si>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</si>
  <si>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</si>
  <si>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</si>
  <si>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</si>
  <si>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</si>
  <si>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</si>
  <si>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</si>
  <si>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</si>
  <si>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</si>
  <si>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</si>
  <si>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</si>
  <si>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</si>
  <si>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</si>
  <si>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</si>
  <si>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</si>
  <si>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</si>
  <si>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</si>
  <si>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</si>
  <si>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</si>
  <si>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</si>
  <si>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</si>
  <si>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</si>
  <si>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</si>
  <si>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</si>
  <si>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</si>
  <si>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</si>
  <si>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</si>
  <si>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</si>
  <si>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</si>
  <si>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</si>
  <si>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</si>
  <si>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</si>
  <si>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</si>
  <si>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</si>
  <si>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</si>
  <si>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</si>
  <si>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</si>
  <si>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</si>
  <si>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</si>
  <si>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</si>
  <si>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</si>
  <si>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</si>
  <si>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</si>
  <si>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</si>
  <si>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</si>
  <si>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</si>
  <si>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</si>
  <si>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</si>
  <si>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</si>
  <si>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</si>
  <si>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</si>
  <si>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</si>
  <si>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</si>
  <si>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</si>
  <si>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</si>
  <si>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</si>
  <si>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</si>
  <si>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</si>
  <si>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</si>
  <si>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</si>
  <si>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</si>
  <si>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</si>
  <si>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</si>
  <si>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</si>
  <si>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</si>
  <si>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</si>
  <si>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</si>
  <si>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</si>
  <si>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</si>
  <si>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</si>
  <si>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</si>
  <si>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</si>
  <si>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</si>
  <si>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</si>
  <si>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</si>
  <si>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</si>
  <si>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</si>
  <si>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</si>
  <si>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</si>
  <si>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</si>
  <si>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</si>
  <si>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</si>
  <si>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</si>
  <si>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</si>
  <si>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</si>
  <si>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</si>
  <si>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</si>
  <si>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</si>
  <si>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</si>
  <si>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</si>
  <si>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</si>
  <si>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</si>
  <si>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</si>
  <si>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</si>
  <si>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</si>
  <si>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</si>
  <si>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</si>
  <si>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</si>
  <si>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</si>
  <si>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</si>
  <si>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</si>
  <si>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</si>
  <si>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</si>
  <si>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</si>
  <si>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</si>
  <si>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</si>
  <si>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</si>
  <si>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</si>
  <si>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</si>
  <si>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</si>
  <si>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</si>
  <si>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</si>
  <si>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</si>
  <si>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</si>
  <si>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</si>
  <si>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</si>
  <si>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</si>
  <si>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</si>
  <si>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</si>
  <si>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</si>
  <si>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</si>
  <si>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</si>
  <si>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</si>
  <si>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</si>
  <si>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</si>
  <si>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</si>
  <si>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</si>
  <si>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</si>
  <si>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</si>
  <si>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</si>
  <si>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</si>
  <si>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</si>
  <si>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</si>
  <si>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</si>
  <si>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</si>
  <si>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</si>
  <si>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</si>
  <si>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</si>
  <si>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</si>
  <si>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</si>
  <si>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</si>
  <si>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</si>
  <si>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</si>
  <si>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</si>
  <si>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</si>
  <si>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</si>
  <si>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</si>
  <si>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</si>
  <si>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</si>
  <si>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</si>
  <si>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</si>
  <si>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</si>
  <si>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</si>
  <si>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</si>
  <si>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</si>
  <si>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</si>
  <si>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</si>
  <si>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</si>
  <si>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</si>
  <si>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</si>
  <si>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</si>
  <si>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</si>
  <si>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</si>
  <si>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</si>
  <si>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</si>
  <si>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</si>
  <si>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</si>
  <si>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</si>
  <si>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</si>
  <si>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</si>
  <si>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</si>
  <si>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</si>
  <si>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</si>
  <si>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</si>
  <si>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</si>
  <si>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</si>
  <si>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</si>
  <si>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</si>
  <si>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</si>
  <si>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</si>
  <si>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</si>
  <si>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</si>
  <si>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</si>
  <si>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</si>
  <si>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</si>
  <si>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</si>
  <si>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</si>
  <si>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</si>
  <si>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</si>
  <si>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</si>
  <si>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</si>
  <si>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</si>
  <si>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</si>
  <si>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</si>
  <si>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</si>
  <si>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</si>
  <si>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</si>
  <si>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</si>
  <si>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</si>
  <si>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</si>
  <si>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</si>
  <si>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</si>
  <si>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</si>
  <si>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</si>
  <si>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</si>
  <si>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</si>
  <si>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</si>
  <si>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</si>
  <si>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</si>
  <si>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</si>
  <si>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</si>
  <si>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</si>
  <si>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</si>
  <si>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</si>
  <si>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</si>
  <si>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</si>
  <si>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</si>
  <si>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</si>
  <si>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</si>
  <si>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</si>
  <si>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</si>
  <si>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</si>
  <si>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</si>
  <si>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</si>
  <si>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</si>
  <si>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</si>
  <si>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</si>
  <si>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</si>
  <si>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</si>
  <si>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</si>
  <si>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</si>
  <si>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</si>
  <si>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</si>
  <si>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</si>
  <si>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</si>
  <si>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</si>
  <si>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</si>
  <si>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</si>
  <si>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</si>
  <si>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</si>
  <si>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</si>
  <si>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</si>
  <si>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</si>
  <si>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</si>
  <si>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</si>
  <si>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</si>
  <si>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</si>
  <si>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</si>
  <si>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</si>
  <si>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</si>
  <si>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</si>
  <si>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</si>
  <si>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</si>
  <si>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</si>
  <si>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</si>
  <si>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</si>
  <si>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</si>
  <si>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</si>
  <si>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</si>
  <si>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</si>
  <si>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</si>
  <si>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</si>
  <si>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</si>
  <si>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</si>
  <si>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</si>
  <si>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</si>
  <si>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</si>
  <si>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</si>
  <si>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</si>
  <si>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</si>
  <si>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</si>
  <si>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</si>
  <si>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</si>
  <si>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</si>
  <si>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</si>
  <si>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</si>
  <si>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</si>
  <si>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</si>
  <si>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</si>
  <si>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</si>
  <si>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</si>
  <si>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</si>
  <si>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</si>
  <si>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</si>
  <si>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</si>
  <si>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</si>
  <si>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</si>
  <si>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</si>
  <si>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</si>
  <si>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</si>
  <si>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</si>
  <si>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</si>
  <si>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</si>
  <si>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</si>
  <si>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</si>
  <si>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</si>
  <si>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</si>
  <si>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</si>
  <si>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</si>
  <si>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</si>
  <si>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</si>
  <si>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</si>
  <si>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</si>
  <si>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</si>
  <si>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</si>
  <si>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</si>
  <si>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</si>
  <si>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</si>
  <si>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</si>
  <si>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</si>
  <si>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</si>
  <si>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</si>
  <si>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</si>
  <si>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</si>
  <si>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</si>
  <si>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</si>
  <si>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</si>
  <si>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</si>
  <si>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</si>
  <si>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</si>
  <si>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</si>
  <si>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</si>
  <si>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</si>
  <si>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</si>
  <si>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</si>
  <si>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</si>
  <si>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</si>
  <si>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</si>
  <si>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</si>
  <si>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</si>
  <si>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</si>
  <si>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</si>
  <si>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</si>
  <si>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</si>
  <si>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</si>
  <si>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</si>
  <si>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</si>
  <si>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</si>
  <si>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</si>
  <si>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</si>
  <si>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</si>
  <si>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</si>
  <si>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</si>
  <si>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</si>
  <si>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</si>
  <si>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</si>
  <si>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</si>
  <si>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</si>
  <si>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</si>
  <si>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</si>
  <si>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</si>
  <si>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</si>
  <si>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</si>
  <si>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</si>
  <si>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</si>
  <si>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</si>
  <si>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</si>
  <si>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</si>
  <si>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</si>
  <si>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</si>
  <si>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</si>
  <si>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</si>
  <si>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</si>
  <si>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</si>
  <si>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</si>
  <si>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</si>
  <si>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</si>
  <si>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</si>
  <si>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</si>
  <si>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</si>
  <si>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</si>
  <si>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</si>
  <si>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</si>
  <si>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</si>
  <si>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</si>
  <si>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</si>
  <si>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</si>
  <si>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</si>
  <si>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</si>
  <si>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</si>
  <si>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</si>
  <si>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</si>
  <si>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</si>
  <si>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</si>
  <si>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</si>
  <si>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</si>
  <si>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</si>
  <si>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</si>
  <si>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</si>
  <si>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</si>
  <si>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</si>
  <si>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</si>
  <si>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</si>
  <si>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</si>
  <si>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</si>
  <si>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</si>
  <si>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</si>
  <si>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</si>
  <si>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</si>
  <si>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</si>
  <si>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</si>
  <si>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</si>
  <si>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</si>
  <si>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</si>
  <si>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</si>
  <si>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</si>
  <si>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</si>
  <si>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</si>
  <si>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</si>
  <si>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</si>
  <si>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</si>
  <si>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</si>
  <si>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</si>
  <si>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</si>
  <si>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</si>
  <si>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</si>
  <si>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</si>
  <si>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</si>
  <si>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</si>
  <si>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</si>
  <si>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</si>
  <si>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</si>
  <si>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</si>
  <si>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</si>
  <si>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</si>
  <si>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</si>
  <si>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</si>
  <si>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</si>
  <si>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</si>
  <si>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</si>
  <si>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</si>
  <si>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</si>
  <si>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</si>
  <si>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</si>
  <si>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</si>
  <si>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</si>
  <si>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</si>
  <si>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</si>
  <si>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</si>
  <si>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</si>
  <si>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</si>
  <si>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</si>
  <si>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</si>
  <si>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</si>
  <si>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</si>
  <si>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</si>
  <si>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</si>
  <si>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</si>
  <si>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</si>
  <si>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</si>
  <si>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</si>
  <si>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</si>
  <si>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</si>
  <si>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</si>
  <si>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</si>
  <si>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</si>
  <si>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</si>
  <si>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</si>
  <si>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</si>
  <si>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</si>
  <si>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</si>
  <si>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</si>
  <si>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</si>
  <si>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</si>
  <si>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</si>
  <si>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</si>
  <si>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</si>
  <si>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</si>
  <si>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</si>
  <si>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</si>
  <si>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</si>
  <si>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</si>
  <si>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</si>
  <si>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</si>
  <si>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</si>
  <si>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</si>
  <si>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</si>
  <si>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</si>
  <si>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</si>
  <si>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</si>
  <si>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</si>
  <si>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</si>
  <si>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</si>
  <si>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</si>
  <si>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</si>
  <si>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</si>
  <si>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</si>
  <si>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</si>
  <si>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</si>
  <si>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</si>
  <si>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</si>
  <si>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</si>
  <si>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</si>
  <si>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</si>
  <si>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</si>
  <si>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</si>
  <si>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</si>
  <si>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</si>
  <si>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</si>
  <si>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</si>
  <si>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</si>
  <si>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</si>
  <si>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</si>
  <si>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</si>
  <si>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</si>
  <si>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</si>
  <si>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</si>
  <si>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</si>
  <si>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</si>
  <si>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</si>
  <si>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</si>
  <si>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</si>
  <si>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</si>
  <si>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</si>
  <si>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</si>
  <si>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</si>
  <si>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</si>
  <si>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</si>
  <si>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</si>
  <si>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</si>
  <si>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</si>
  <si>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</si>
  <si>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</si>
  <si>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</si>
  <si>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</si>
  <si>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</si>
  <si>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</si>
  <si>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</si>
  <si>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</si>
  <si>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</si>
  <si>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</si>
  <si>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</si>
  <si>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</si>
  <si>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</si>
  <si>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</si>
  <si>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</si>
  <si>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</si>
  <si>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</si>
  <si>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</si>
  <si>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</si>
  <si>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</si>
  <si>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</si>
  <si>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</si>
  <si>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</si>
  <si>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</si>
  <si>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</si>
  <si>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</si>
  <si>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</si>
  <si>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</si>
  <si>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</si>
  <si>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</si>
  <si>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</si>
  <si>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</si>
  <si>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</si>
  <si>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</si>
  <si>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</si>
  <si>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</si>
  <si>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</si>
  <si>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</si>
  <si>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</si>
  <si>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</si>
  <si>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</si>
  <si>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</si>
  <si>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</si>
  <si>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</si>
  <si>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</si>
  <si>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</si>
  <si>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</si>
  <si>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</si>
  <si>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</si>
  <si>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</si>
  <si>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</si>
  <si>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</si>
  <si>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</si>
  <si>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</si>
  <si>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</si>
  <si>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</si>
  <si>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</si>
  <si>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</si>
  <si>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</si>
  <si>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</si>
  <si>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</si>
  <si>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</si>
  <si>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</si>
  <si>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</si>
  <si>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</si>
  <si>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</si>
  <si>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</si>
  <si>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</si>
  <si>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</si>
  <si>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</si>
  <si>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</si>
  <si>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</si>
  <si>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</si>
  <si>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</si>
  <si>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</si>
  <si>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</si>
  <si>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</si>
  <si>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</si>
  <si>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</si>
  <si>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</si>
  <si>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</si>
  <si>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</si>
  <si>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</si>
  <si>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</si>
  <si>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</si>
  <si>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</si>
  <si>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</si>
  <si>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</si>
  <si>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</si>
  <si>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</si>
  <si>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</si>
  <si>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</si>
  <si>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</si>
  <si>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</si>
  <si>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</si>
  <si>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</si>
  <si>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</si>
  <si>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</si>
  <si>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</si>
  <si>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</si>
  <si>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</si>
  <si>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</si>
  <si>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</si>
  <si>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</si>
  <si>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</si>
  <si>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</si>
  <si>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</si>
  <si>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</si>
  <si>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</si>
  <si>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</si>
  <si>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</si>
  <si>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</si>
  <si>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</si>
  <si>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</si>
  <si>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</si>
  <si>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</si>
  <si>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</si>
  <si>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</si>
  <si>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</si>
  <si>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</si>
  <si>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</si>
  <si>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</si>
  <si>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</si>
  <si>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</si>
  <si>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</si>
  <si>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</si>
  <si>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</si>
  <si>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</si>
  <si>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</si>
  <si>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</si>
  <si>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</si>
  <si>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</si>
  <si>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</si>
  <si>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</si>
  <si>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</si>
  <si>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</si>
  <si>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</si>
  <si>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</si>
  <si>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</si>
  <si>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</si>
  <si>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</si>
  <si>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</si>
  <si>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</si>
  <si>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</si>
  <si>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</si>
  <si>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</si>
  <si>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</si>
  <si>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</si>
  <si>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</si>
  <si>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</si>
  <si>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</si>
  <si>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</si>
  <si>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</si>
  <si>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</si>
  <si>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</si>
  <si>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</si>
  <si>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</si>
  <si>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</si>
  <si>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</si>
  <si>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</si>
  <si>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</si>
  <si>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</si>
  <si>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</si>
  <si>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</si>
  <si>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</si>
  <si>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</si>
  <si>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</si>
  <si>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</si>
  <si>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</si>
  <si>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</si>
  <si>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</si>
  <si>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</si>
  <si>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</si>
  <si>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</si>
  <si>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</si>
  <si>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</si>
  <si>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</si>
  <si>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</si>
  <si>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</si>
  <si>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</si>
  <si>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</si>
  <si>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</si>
  <si>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</si>
  <si>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</si>
  <si>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</si>
  <si>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</si>
  <si>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</si>
  <si>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</si>
  <si>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</si>
  <si>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</si>
  <si>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</si>
  <si>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</si>
  <si>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</si>
  <si>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</si>
  <si>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</si>
  <si>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</si>
  <si>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</si>
  <si>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</si>
  <si>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</si>
  <si>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</si>
  <si>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</si>
  <si>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</si>
  <si>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</si>
  <si>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</si>
  <si>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</si>
  <si>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</si>
  <si>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</si>
  <si>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</si>
  <si>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</si>
  <si>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</si>
  <si>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</si>
  <si>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</si>
  <si>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</si>
  <si>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</si>
  <si>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</si>
  <si>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</si>
  <si>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</si>
  <si>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</si>
  <si>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</si>
  <si>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</si>
  <si>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</si>
  <si>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</si>
  <si>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</si>
  <si>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</si>
  <si>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</si>
  <si>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</si>
  <si>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</si>
  <si>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</si>
  <si>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</si>
  <si>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</si>
  <si>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</si>
  <si>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</si>
  <si>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</si>
  <si>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</si>
  <si>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</si>
  <si>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</si>
  <si>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</si>
  <si>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</si>
  <si>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</si>
  <si>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</si>
  <si>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</si>
  <si>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</si>
  <si>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</si>
  <si>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</si>
  <si>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</si>
  <si>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</si>
  <si>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</si>
  <si>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</si>
  <si>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</si>
  <si>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</si>
  <si>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</si>
  <si>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</si>
  <si>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</si>
  <si>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</si>
  <si>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</si>
  <si>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</si>
  <si>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</si>
  <si>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</si>
  <si>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</si>
  <si>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</si>
  <si>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</si>
  <si>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</si>
  <si>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</si>
  <si>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</si>
  <si>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</si>
  <si>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</si>
  <si>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</si>
  <si>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</si>
  <si>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</si>
  <si>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</si>
  <si>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</si>
  <si>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</si>
  <si>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</si>
  <si>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</si>
  <si>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</si>
  <si>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</si>
  <si>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</si>
  <si>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</si>
  <si>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</si>
  <si>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</si>
  <si>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</si>
  <si>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</si>
  <si>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</si>
  <si>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</si>
  <si>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</si>
  <si>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</si>
  <si>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</si>
  <si>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</si>
  <si>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</si>
  <si>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</si>
  <si>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</si>
  <si>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</si>
  <si>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</si>
  <si>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</si>
  <si>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</si>
  <si>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</si>
  <si>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</si>
  <si>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</si>
  <si>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</si>
  <si>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</si>
  <si>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</si>
  <si>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</si>
  <si>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</si>
  <si>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</si>
  <si>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</si>
  <si>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</si>
  <si>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</si>
  <si>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</si>
  <si>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</si>
  <si>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</si>
  <si>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</si>
  <si>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</si>
  <si>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</si>
  <si>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</si>
  <si>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</si>
  <si>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</si>
  <si>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</si>
  <si>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</si>
  <si>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</si>
  <si>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</si>
  <si>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</si>
  <si>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</si>
  <si>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</si>
  <si>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</si>
  <si>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</si>
  <si>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</si>
  <si>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</si>
  <si>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</si>
  <si>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</si>
  <si>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</si>
  <si>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</si>
  <si>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</si>
  <si>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</si>
  <si>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</si>
  <si>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</si>
  <si>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</si>
  <si>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</si>
  <si>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</si>
  <si>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</si>
  <si>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</si>
  <si>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</si>
  <si>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</si>
  <si>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</si>
  <si>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</si>
  <si>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</si>
  <si>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</si>
  <si>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</si>
  <si>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</si>
  <si>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</si>
  <si>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</si>
  <si>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</si>
  <si>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</si>
  <si>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</si>
  <si>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</si>
  <si>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</si>
  <si>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</si>
  <si>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</si>
  <si>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</si>
  <si>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</si>
  <si>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</si>
  <si>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</si>
  <si>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</si>
  <si>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</si>
  <si>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</si>
  <si>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</si>
  <si>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</si>
  <si>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</si>
  <si>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</si>
  <si>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</si>
  <si>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</si>
  <si>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</si>
  <si>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</si>
  <si>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</si>
  <si>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</si>
  <si>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</si>
  <si>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</si>
  <si>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</si>
  <si>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</si>
  <si>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</si>
  <si>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</si>
  <si>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</si>
  <si>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</si>
  <si>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</si>
  <si>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</si>
  <si>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</si>
  <si>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</si>
  <si>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</si>
  <si>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</si>
  <si>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</si>
  <si>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</si>
  <si>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</si>
  <si>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</si>
  <si>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</si>
  <si>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</si>
  <si>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</si>
  <si>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</si>
  <si>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</si>
  <si>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</si>
  <si>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</si>
  <si>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</si>
  <si>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</si>
  <si>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</si>
  <si>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</si>
  <si>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</si>
  <si>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</si>
  <si>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</si>
  <si>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</si>
  <si>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</si>
  <si>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</si>
  <si>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</si>
  <si>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</si>
  <si>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</si>
  <si>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</si>
  <si>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</si>
  <si>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</si>
  <si>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</si>
  <si>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</si>
  <si>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</si>
  <si>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</si>
  <si>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</si>
  <si>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</si>
  <si>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</si>
  <si>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</si>
  <si>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</si>
  <si>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</si>
  <si>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</si>
  <si>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</si>
  <si>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</si>
  <si>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</si>
  <si>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</si>
  <si>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</si>
  <si>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</si>
  <si>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</si>
  <si>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</si>
  <si>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</si>
  <si>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</si>
  <si>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</si>
  <si>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</si>
  <si>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</si>
  <si>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</si>
  <si>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</si>
  <si>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</si>
  <si>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</si>
  <si>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</si>
  <si>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</si>
  <si>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</si>
  <si>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</si>
  <si>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</si>
  <si>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</si>
  <si>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</si>
  <si>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</si>
  <si>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</si>
  <si>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</si>
  <si>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</si>
  <si>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</si>
  <si>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</si>
  <si>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</si>
  <si>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</si>
  <si>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</si>
  <si>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</si>
  <si>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</si>
  <si>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</si>
  <si>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</si>
  <si>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</si>
  <si>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</si>
  <si>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</si>
  <si>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</si>
  <si>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</si>
  <si>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</si>
  <si>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</si>
  <si>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</si>
  <si>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</si>
  <si>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</si>
  <si>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</si>
  <si>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</si>
  <si>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</si>
  <si>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</si>
  <si>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</si>
  <si>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</si>
  <si>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</si>
  <si>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</si>
  <si>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</si>
  <si>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</si>
  <si>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</si>
  <si>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</si>
  <si>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</si>
  <si>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</si>
  <si>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</si>
  <si>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</si>
  <si>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</si>
  <si>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</si>
  <si>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</si>
  <si>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</si>
  <si>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</si>
  <si>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</si>
  <si>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</si>
  <si>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</si>
  <si>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</si>
  <si>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</si>
  <si>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</si>
  <si>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</si>
  <si>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</si>
  <si>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</si>
  <si>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</si>
  <si>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</si>
  <si>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</si>
  <si>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</si>
  <si>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</si>
  <si>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</si>
  <si>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</si>
  <si>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</si>
  <si>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</si>
  <si>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</si>
  <si>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</si>
  <si>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</si>
  <si>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</si>
  <si>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</si>
  <si>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</si>
  <si>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</si>
  <si>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</si>
  <si>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</si>
  <si>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</si>
  <si>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</si>
  <si>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</si>
  <si>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</si>
  <si>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</si>
  <si>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</si>
  <si>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</si>
  <si>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</si>
  <si>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</si>
  <si>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</si>
  <si>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</si>
  <si>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</si>
  <si>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</si>
  <si>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</si>
  <si>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</si>
  <si>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</si>
  <si>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</si>
  <si>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</si>
  <si>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</si>
  <si>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</si>
  <si>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</si>
  <si>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</si>
  <si>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</si>
  <si>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</si>
  <si>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</si>
  <si>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</si>
  <si>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</si>
  <si>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</si>
  <si>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</si>
  <si>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</si>
  <si>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</si>
  <si>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</si>
  <si>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</si>
  <si>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</si>
  <si>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</si>
  <si>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</si>
  <si>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</si>
  <si>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</si>
  <si>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</si>
  <si>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</si>
  <si>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</si>
  <si>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</si>
  <si>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</si>
  <si>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</si>
  <si>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</si>
  <si>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</si>
  <si>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</si>
  <si>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</si>
  <si>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</si>
  <si>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</si>
  <si>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</si>
  <si>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</si>
  <si>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</si>
  <si>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</si>
  <si>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</si>
  <si>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</si>
  <si>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</si>
  <si>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</si>
  <si>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</si>
  <si>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</si>
  <si>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</si>
  <si>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</si>
  <si>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</si>
  <si>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</si>
  <si>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</si>
  <si>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</si>
  <si>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</si>
  <si>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</si>
  <si>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</si>
  <si>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</si>
  <si>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</si>
  <si>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</si>
  <si>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</si>
  <si>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</si>
  <si>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</si>
  <si>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</si>
  <si>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</si>
  <si>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</si>
  <si>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</si>
  <si>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</si>
  <si>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</si>
  <si>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</si>
  <si>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</si>
  <si>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</si>
  <si>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</si>
  <si>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</si>
  <si>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</si>
  <si>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</si>
  <si>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</si>
  <si>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</si>
  <si>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</si>
  <si>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</si>
  <si>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</si>
  <si>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</si>
  <si>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</si>
  <si>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</si>
  <si>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</si>
  <si>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</si>
  <si>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</si>
  <si>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</si>
  <si>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</si>
  <si>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</si>
  <si>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</si>
  <si>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</si>
  <si>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</si>
  <si>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</si>
  <si>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</si>
  <si>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</si>
  <si>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</si>
  <si>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</si>
  <si>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</si>
  <si>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</si>
  <si>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</si>
  <si>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</si>
  <si>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</si>
  <si>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</si>
  <si>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</si>
  <si>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</si>
  <si>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</si>
  <si>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</si>
  <si>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</si>
  <si>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</si>
  <si>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</si>
  <si>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</si>
  <si>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</si>
  <si>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</si>
  <si>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</si>
  <si>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</si>
  <si>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</si>
  <si>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</si>
  <si>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</si>
  <si>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</si>
  <si>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</si>
  <si>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</si>
  <si>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</si>
  <si>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</si>
  <si>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</si>
  <si>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</si>
  <si>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</si>
  <si>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</si>
  <si>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</si>
  <si>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</si>
  <si>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</si>
  <si>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</si>
  <si>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</si>
  <si>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</si>
  <si>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</si>
  <si>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</si>
  <si>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</si>
  <si>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</si>
  <si>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</si>
  <si>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</si>
  <si>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</si>
  <si>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</si>
  <si>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</si>
  <si>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</si>
  <si>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</si>
  <si>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</si>
  <si>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</si>
  <si>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</si>
  <si>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</si>
  <si>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</si>
  <si>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</si>
  <si>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</si>
  <si>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</si>
  <si>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</si>
  <si>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</si>
  <si>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</si>
  <si>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</si>
  <si>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</si>
  <si>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</si>
  <si>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</si>
  <si>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</si>
  <si>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</si>
  <si>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</si>
  <si>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</si>
  <si>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</si>
  <si>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</si>
  <si>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</si>
  <si>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</si>
  <si>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</si>
  <si>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</si>
  <si>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</si>
  <si>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</si>
  <si>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</si>
  <si>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</si>
  <si>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</si>
  <si>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</si>
  <si>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</si>
  <si>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</si>
  <si>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</si>
  <si>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</si>
  <si>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</si>
  <si>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</si>
  <si>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</si>
  <si>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</si>
  <si>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</si>
  <si>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</si>
  <si>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</si>
  <si>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</si>
  <si>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</si>
  <si>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</si>
  <si>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</si>
  <si>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</si>
  <si>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</si>
  <si>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</si>
  <si>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</si>
  <si>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</si>
  <si>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</si>
  <si>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</si>
  <si>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</si>
  <si>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</si>
  <si>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</si>
  <si>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</si>
  <si>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</si>
  <si>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</si>
  <si>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</si>
  <si>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</si>
  <si>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</si>
  <si>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</si>
  <si>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</si>
  <si>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</si>
  <si>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</si>
  <si>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</si>
  <si>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</si>
  <si>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</si>
  <si>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</si>
  <si>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</si>
  <si>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</si>
  <si>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</si>
  <si>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</si>
  <si>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</si>
  <si>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</si>
  <si>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</si>
  <si>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</si>
  <si>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</si>
  <si>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</si>
  <si>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</si>
  <si>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</si>
  <si>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</si>
  <si>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</si>
  <si>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</si>
  <si>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</si>
  <si>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</si>
  <si>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</si>
  <si>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</si>
  <si>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</si>
  <si>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</si>
  <si>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</si>
  <si>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</si>
  <si>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</si>
  <si>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</si>
  <si>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</si>
  <si>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</si>
  <si>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</si>
  <si>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</si>
  <si>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</si>
  <si>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</si>
  <si>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</si>
  <si>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</si>
  <si>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</si>
  <si>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</si>
  <si>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</si>
  <si>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</si>
  <si>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</si>
  <si>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</si>
  <si>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</si>
  <si>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</si>
  <si>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</si>
  <si>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</si>
  <si>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</si>
  <si>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</si>
  <si>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</si>
  <si>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</si>
  <si>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</si>
  <si>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</si>
  <si>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</si>
  <si>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</si>
  <si>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</si>
  <si>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</si>
  <si>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</si>
  <si>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</si>
  <si>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</si>
  <si>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</si>
  <si>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</si>
  <si>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</si>
  <si>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</si>
  <si>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</si>
  <si>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</si>
  <si>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</si>
  <si>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</si>
  <si>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</si>
  <si>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</si>
  <si>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</si>
  <si>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</si>
  <si>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</si>
  <si>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</si>
  <si>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</si>
  <si>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</si>
  <si>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</si>
  <si>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</si>
  <si>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</si>
  <si>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</si>
  <si>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</si>
  <si>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</si>
  <si>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</si>
  <si>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</si>
  <si>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</si>
  <si>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</si>
  <si>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</si>
  <si>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</si>
  <si>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</si>
  <si>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</si>
  <si>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</si>
  <si>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</si>
  <si>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</si>
  <si>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</si>
  <si>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</si>
  <si>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</si>
  <si>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</si>
  <si>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</si>
  <si>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</si>
  <si>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</si>
  <si>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</si>
  <si>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</si>
  <si>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</si>
  <si>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</si>
  <si>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</si>
  <si>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</si>
  <si>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</si>
  <si>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</si>
  <si>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</si>
  <si>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</si>
  <si>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</si>
  <si>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</si>
  <si>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</si>
  <si>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</si>
  <si>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</si>
  <si>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</si>
  <si>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</si>
  <si>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</si>
  <si>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</si>
  <si>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</si>
  <si>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</si>
  <si>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</si>
  <si>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</si>
  <si>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</si>
  <si>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</si>
  <si>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</si>
  <si>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</si>
  <si>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</si>
  <si>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</si>
  <si>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</si>
  <si>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</si>
  <si>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</si>
  <si>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</si>
  <si>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</si>
  <si>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</si>
  <si>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</si>
  <si>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</si>
  <si>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</si>
  <si>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</si>
  <si>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</si>
  <si>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</si>
  <si>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</si>
  <si>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</si>
  <si>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</si>
  <si>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</si>
  <si>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</si>
  <si>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</si>
  <si>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</si>
  <si>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</si>
  <si>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</si>
  <si>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</si>
  <si>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</si>
  <si>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</si>
  <si>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</si>
  <si>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</si>
  <si>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</si>
  <si>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</si>
  <si>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</si>
  <si>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</si>
  <si>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</si>
  <si>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</si>
  <si>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</si>
  <si>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</si>
  <si>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</si>
  <si>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</si>
  <si>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</si>
  <si>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</si>
  <si>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</si>
  <si>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</si>
  <si>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</si>
  <si>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</si>
  <si>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</si>
  <si>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</si>
  <si>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</si>
  <si>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</si>
  <si>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</si>
  <si>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</si>
  <si>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</si>
  <si>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</si>
  <si>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</si>
  <si>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</si>
  <si>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</si>
  <si>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</si>
  <si>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</si>
  <si>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</si>
  <si>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</si>
  <si>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</si>
  <si>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</si>
  <si>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</si>
  <si>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</si>
  <si>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</si>
  <si>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</si>
  <si>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</si>
  <si>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</si>
  <si>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</si>
  <si>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</si>
  <si>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</si>
  <si>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</si>
  <si>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</si>
  <si>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</si>
  <si>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</si>
  <si>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</si>
  <si>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</si>
  <si>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</si>
  <si>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</si>
  <si>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</si>
  <si>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</si>
  <si>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</si>
  <si>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</si>
  <si>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</si>
  <si>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</si>
  <si>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</si>
  <si>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</si>
  <si>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</si>
  <si>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</si>
  <si>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</si>
  <si>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</si>
  <si>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</si>
  <si>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</si>
  <si>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</si>
  <si>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</si>
  <si>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</si>
  <si>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</si>
  <si>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</si>
  <si>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</si>
  <si>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</si>
  <si>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</si>
  <si>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</si>
  <si>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</si>
  <si>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</si>
  <si>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</si>
  <si>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</si>
  <si>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</si>
  <si>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</si>
  <si>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</si>
  <si>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</si>
  <si>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</si>
  <si>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</si>
  <si>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</si>
  <si>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</si>
  <si>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</si>
  <si>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</si>
  <si>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</si>
  <si>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</si>
  <si>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</si>
  <si>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</si>
  <si>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</si>
  <si>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</si>
  <si>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</si>
  <si>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</si>
  <si>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</si>
  <si>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</si>
  <si>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</si>
  <si>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</si>
  <si>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</si>
  <si>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</si>
  <si>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</si>
  <si>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</si>
  <si>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</si>
  <si>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</si>
  <si>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</si>
  <si>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</si>
  <si>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</si>
  <si>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</si>
  <si>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</si>
  <si>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</si>
  <si>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</si>
  <si>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</si>
  <si>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</si>
  <si>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</si>
  <si>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</si>
  <si>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</si>
  <si>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</si>
  <si>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</si>
  <si>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</si>
  <si>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</si>
  <si>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</si>
  <si>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</si>
  <si>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</si>
  <si>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</si>
  <si>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</si>
  <si>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</si>
  <si>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</si>
  <si>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</si>
  <si>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</si>
  <si>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</si>
  <si>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</si>
  <si>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</si>
  <si>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</si>
  <si>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</si>
  <si>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</si>
  <si>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</si>
  <si>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</si>
  <si>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</si>
  <si>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</si>
  <si>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</si>
  <si>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</si>
  <si>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</si>
  <si>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</si>
  <si>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</si>
  <si>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</si>
  <si>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</si>
  <si>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</si>
  <si>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</si>
  <si>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</si>
  <si>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</si>
  <si>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</si>
  <si>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</si>
  <si>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</si>
  <si>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</si>
  <si>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</si>
  <si>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</si>
  <si>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</si>
  <si>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</si>
  <si>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</si>
  <si>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</si>
  <si>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</si>
  <si>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</si>
  <si>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</si>
  <si>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</si>
  <si>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</si>
  <si>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</si>
  <si>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</si>
  <si>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</si>
  <si>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</si>
  <si>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</si>
  <si>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</si>
  <si>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</si>
  <si>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</si>
  <si>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</si>
  <si>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</si>
  <si>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</si>
  <si>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</si>
  <si>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</si>
  <si>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</si>
  <si>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</si>
  <si>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</si>
  <si>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</si>
  <si>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</si>
  <si>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</si>
  <si>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</si>
  <si>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</si>
  <si>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</si>
  <si>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</si>
  <si>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</si>
  <si>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</si>
  <si>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</si>
  <si>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</si>
  <si>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</si>
  <si>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</si>
  <si>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</si>
  <si>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</si>
  <si>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</si>
  <si>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</si>
  <si>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</si>
  <si>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</si>
  <si>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</si>
  <si>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</si>
  <si>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</si>
  <si>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</si>
  <si>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</si>
  <si>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</si>
  <si>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</si>
  <si>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</si>
  <si>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</si>
  <si>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</si>
  <si>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</si>
  <si>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</si>
  <si>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</si>
  <si>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</si>
  <si>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</si>
  <si>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</si>
  <si>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</si>
  <si>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</si>
  <si>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</si>
  <si>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</si>
  <si>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</si>
  <si>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</si>
  <si>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</si>
  <si>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</si>
  <si>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</si>
  <si>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</si>
  <si>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</si>
  <si>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</si>
  <si>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</si>
  <si>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</si>
  <si>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</si>
  <si>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</si>
  <si>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</si>
  <si>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</si>
  <si>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</si>
  <si>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</si>
  <si>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</si>
  <si>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</si>
  <si>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</si>
  <si>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</si>
  <si>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</si>
  <si>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</si>
  <si>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</si>
  <si>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</si>
  <si>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</si>
  <si>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</si>
  <si>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</si>
  <si>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</si>
  <si>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</si>
  <si>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</si>
  <si>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</si>
  <si>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</si>
  <si>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</si>
  <si>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</si>
  <si>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</si>
  <si>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</si>
  <si>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</si>
  <si>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</si>
  <si>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</si>
  <si>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</si>
  <si>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</si>
  <si>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</si>
  <si>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</si>
  <si>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</si>
  <si>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</si>
  <si>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</si>
  <si>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</si>
  <si>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</si>
  <si>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</si>
  <si>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</si>
  <si>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</si>
  <si>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</si>
  <si>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</si>
  <si>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</si>
  <si>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</si>
  <si>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</si>
  <si>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</si>
  <si>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</si>
  <si>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</si>
  <si>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</si>
  <si>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</si>
  <si>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</si>
  <si>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</si>
  <si>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</si>
  <si>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</si>
  <si>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</si>
  <si>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</si>
  <si>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</si>
  <si>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</si>
  <si>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</si>
  <si>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</si>
  <si>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</si>
  <si>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</si>
  <si>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</si>
  <si>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</si>
  <si>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</si>
  <si>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</si>
  <si>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</si>
  <si>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</si>
  <si>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</si>
  <si>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</si>
  <si>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</si>
  <si>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</si>
  <si>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</si>
  <si>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</si>
  <si>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</si>
  <si>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</si>
  <si>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</si>
  <si>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</si>
  <si>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</si>
  <si>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</si>
  <si>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</si>
  <si>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</si>
  <si>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</si>
  <si>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</si>
  <si>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</si>
  <si>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</si>
  <si>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</si>
  <si>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</si>
  <si>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</si>
  <si>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</si>
  <si>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</si>
  <si>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</si>
  <si>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</si>
  <si>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</si>
  <si>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</si>
  <si>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</si>
  <si>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</si>
  <si>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</si>
  <si>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</si>
  <si>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</si>
  <si>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</si>
  <si>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</si>
  <si>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</si>
  <si>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</si>
  <si>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</si>
  <si>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</si>
  <si>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</si>
  <si>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</si>
  <si>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</si>
  <si>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</si>
  <si>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</si>
  <si>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</si>
  <si>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</si>
  <si>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</si>
  <si>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</si>
  <si>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</si>
  <si>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</si>
  <si>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</si>
  <si>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</si>
  <si>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</si>
  <si>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</si>
  <si>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</si>
  <si>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</si>
  <si>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</si>
  <si>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</si>
  <si>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</si>
  <si>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</si>
  <si>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</si>
  <si>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</si>
  <si>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</si>
  <si>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</si>
  <si>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</si>
  <si>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</si>
  <si>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</si>
  <si>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</si>
  <si>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</si>
  <si>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</si>
  <si>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</si>
  <si>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</si>
  <si>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</si>
  <si>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</si>
  <si>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</si>
  <si>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</si>
  <si>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</si>
  <si>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</si>
  <si>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</si>
  <si>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</si>
  <si>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</si>
  <si>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</si>
  <si>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</si>
  <si>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</si>
  <si>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</si>
  <si>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</si>
  <si>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</si>
  <si>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</si>
  <si>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</si>
  <si>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</si>
  <si>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</si>
  <si>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</si>
  <si>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</si>
  <si>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</si>
  <si>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</si>
  <si>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</si>
  <si>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</si>
  <si>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</si>
  <si>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</si>
  <si>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</si>
  <si>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</si>
  <si>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</si>
  <si>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</si>
  <si>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</si>
  <si>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</si>
  <si>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</si>
  <si>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</si>
  <si>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</si>
  <si>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</si>
  <si>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</si>
  <si>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</si>
  <si>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</si>
  <si>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</si>
  <si>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</si>
  <si>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</si>
  <si>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</si>
  <si>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</si>
  <si>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</si>
  <si>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</si>
  <si>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</si>
  <si>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</si>
  <si>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</si>
  <si>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</si>
  <si>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</si>
  <si>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</si>
  <si>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</si>
  <si>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</si>
  <si>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</si>
  <si>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</si>
  <si>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</si>
  <si>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</si>
  <si>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</si>
  <si>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</si>
  <si>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</si>
  <si>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</si>
  <si>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</si>
  <si>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</si>
  <si>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</si>
  <si>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</si>
  <si>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</si>
  <si>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</si>
  <si>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</si>
  <si>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</si>
  <si>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</si>
  <si>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</si>
  <si>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</si>
  <si>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</si>
  <si>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</si>
  <si>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</si>
  <si>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</si>
  <si>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</si>
  <si>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</si>
  <si>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</si>
  <si>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</si>
  <si>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</si>
  <si>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</si>
  <si>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</si>
  <si>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</si>
  <si>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</si>
  <si>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</si>
  <si>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</si>
  <si>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</si>
  <si>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</si>
  <si>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</si>
  <si>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</si>
  <si>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</si>
  <si>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</si>
  <si>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</si>
  <si>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</si>
  <si>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</si>
  <si>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</si>
  <si>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</si>
  <si>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</si>
  <si>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</si>
  <si>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</si>
  <si>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</si>
  <si>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</si>
  <si>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</si>
  <si>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</si>
  <si>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</si>
  <si>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</si>
  <si>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</si>
  <si>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</si>
  <si>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</si>
  <si>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</si>
  <si>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</si>
  <si>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</si>
  <si>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</si>
  <si>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</si>
  <si>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</si>
  <si>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</si>
  <si>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</si>
  <si>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</si>
  <si>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</si>
  <si>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</si>
  <si>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</si>
  <si>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</si>
  <si>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</si>
  <si>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</si>
  <si>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</si>
  <si>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</si>
  <si>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</si>
  <si>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</si>
  <si>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</si>
  <si>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</si>
  <si>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</si>
  <si>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</si>
  <si>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</si>
  <si>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</si>
  <si>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</si>
  <si>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</si>
  <si>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</si>
  <si>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</si>
  <si>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</si>
  <si>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</si>
  <si>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</si>
  <si>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</si>
  <si>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</si>
  <si>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</si>
  <si>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</si>
  <si>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</si>
  <si>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</si>
  <si>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</si>
  <si>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</si>
  <si>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</si>
  <si>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</si>
  <si>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</si>
  <si>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</si>
  <si>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</si>
  <si>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</si>
  <si>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</si>
  <si>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</si>
  <si>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</si>
  <si>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</si>
  <si>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</si>
  <si>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</si>
  <si>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</si>
  <si>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</si>
  <si>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</si>
  <si>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</si>
  <si>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</si>
  <si>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</si>
  <si>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</si>
  <si>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</si>
  <si>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</si>
  <si>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</si>
  <si>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</si>
  <si>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</si>
  <si>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</si>
  <si>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</si>
  <si>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</si>
  <si>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</si>
  <si>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</si>
  <si>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</si>
  <si>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</si>
  <si>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</si>
  <si>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</si>
  <si>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</si>
  <si>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</si>
  <si>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</si>
  <si>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</si>
  <si>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</si>
  <si>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</si>
  <si>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</si>
  <si>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</si>
  <si>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</si>
  <si>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</si>
  <si>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</si>
  <si>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</si>
  <si>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</si>
  <si>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</si>
  <si>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</si>
  <si>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</si>
  <si>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</si>
  <si>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</si>
  <si>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</si>
  <si>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</si>
  <si>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</si>
  <si>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</si>
  <si>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</si>
  <si>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</si>
  <si>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</si>
  <si>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</si>
  <si>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</si>
  <si>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</si>
  <si>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</si>
  <si>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</si>
  <si>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</si>
  <si>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</si>
  <si>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</si>
  <si>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</si>
  <si>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</si>
  <si>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</si>
  <si>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</si>
  <si>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</si>
  <si>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</si>
  <si>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</si>
  <si>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</si>
  <si>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</si>
  <si>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</si>
  <si>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</si>
  <si>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</si>
  <si>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</si>
  <si>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</si>
  <si>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</si>
  <si>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</si>
  <si>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</si>
  <si>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</si>
  <si>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</si>
  <si>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</si>
  <si>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</si>
  <si>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</si>
  <si>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</si>
  <si>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</si>
  <si>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</si>
  <si>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</si>
  <si>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</si>
  <si>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</si>
  <si>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</si>
  <si>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</si>
  <si>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</si>
  <si>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</si>
  <si>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</si>
  <si>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</si>
  <si>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</si>
  <si>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</si>
  <si>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</si>
  <si>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</si>
  <si>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</si>
  <si>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</si>
  <si>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</si>
  <si>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</si>
  <si>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</si>
  <si>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</si>
  <si>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</si>
  <si>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</si>
  <si>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</si>
  <si>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</si>
  <si>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</si>
  <si>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</si>
  <si>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</si>
  <si>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</si>
  <si>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</si>
  <si>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</si>
  <si>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</si>
  <si>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</si>
  <si>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</si>
  <si>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</si>
  <si>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</si>
  <si>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</si>
  <si>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</si>
  <si>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</si>
  <si>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</si>
  <si>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</si>
  <si>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</si>
  <si>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</si>
  <si>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</si>
  <si>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</si>
  <si>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</si>
  <si>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</si>
  <si>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</si>
  <si>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</si>
  <si>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</si>
  <si>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</si>
  <si>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</si>
  <si>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</si>
  <si>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</si>
  <si>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</si>
  <si>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</si>
  <si>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</si>
  <si>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</si>
  <si>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</si>
  <si>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</si>
  <si>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</si>
  <si>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</si>
  <si>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</si>
  <si>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</si>
  <si>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</si>
  <si>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</si>
  <si>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</si>
  <si>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</si>
  <si>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</si>
  <si>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</si>
  <si>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</si>
  <si>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</si>
  <si>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</si>
  <si>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</si>
  <si>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</si>
  <si>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</si>
  <si>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</si>
  <si>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</si>
  <si>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</si>
  <si>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</si>
  <si>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</si>
  <si>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</si>
  <si>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</si>
  <si>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</si>
  <si>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</si>
  <si>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</si>
  <si>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</si>
  <si>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</si>
  <si>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</si>
  <si>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</si>
  <si>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</si>
  <si>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</si>
  <si>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</si>
  <si>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</si>
  <si>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</si>
  <si>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</si>
  <si>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</si>
  <si>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</si>
  <si>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</si>
  <si>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</si>
  <si>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</si>
  <si>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</si>
  <si>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</si>
  <si>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</si>
  <si>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</si>
  <si>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</si>
  <si>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</si>
  <si>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</si>
  <si>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</si>
  <si>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</si>
  <si>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</si>
  <si>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</si>
  <si>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</si>
  <si>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</si>
  <si>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</si>
  <si>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</si>
  <si>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</si>
  <si>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</si>
  <si>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</si>
  <si>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</si>
  <si>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</si>
  <si>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</si>
  <si>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</si>
  <si>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</si>
  <si>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</si>
  <si>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</si>
  <si>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</si>
  <si>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</si>
  <si>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</si>
  <si>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</si>
  <si>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</si>
  <si>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</si>
  <si>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</si>
  <si>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</si>
  <si>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</si>
  <si>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</si>
  <si>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</si>
  <si>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</si>
  <si>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</si>
  <si>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</si>
  <si>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</si>
  <si>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</si>
  <si>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</si>
  <si>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</si>
  <si>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</si>
  <si>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</si>
  <si>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</si>
  <si>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</si>
  <si>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</si>
  <si>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</si>
  <si>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</si>
  <si>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</si>
  <si>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</si>
  <si>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</si>
  <si>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</si>
  <si>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</si>
  <si>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</si>
  <si>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</si>
  <si>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</si>
  <si>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</si>
  <si>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</si>
  <si>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</si>
  <si>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</si>
  <si>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</si>
  <si>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</si>
  <si>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</si>
  <si>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</si>
  <si>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</si>
  <si>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</si>
  <si>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</si>
  <si>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</si>
  <si>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</si>
  <si>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</si>
  <si>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</si>
  <si>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</si>
  <si>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</si>
  <si>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</si>
  <si>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</si>
  <si>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</si>
  <si>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</si>
  <si>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</si>
  <si>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</si>
  <si>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</si>
  <si>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</si>
  <si>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</si>
  <si>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</si>
  <si>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</si>
  <si>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</si>
  <si>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</si>
  <si>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</si>
  <si>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</si>
  <si>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</si>
  <si>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</si>
  <si>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</si>
  <si>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</si>
  <si>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</si>
  <si>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</si>
  <si>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</si>
  <si>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</si>
  <si>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</si>
  <si>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</si>
  <si>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</si>
  <si>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</si>
  <si>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</si>
  <si>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</si>
  <si>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</si>
  <si>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</si>
  <si>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</si>
  <si>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</si>
  <si>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</si>
  <si>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</si>
  <si>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</si>
  <si>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</si>
  <si>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</si>
  <si>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</si>
  <si>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</si>
  <si>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</si>
  <si>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</si>
  <si>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</si>
  <si>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</si>
  <si>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</si>
  <si>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</si>
  <si>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</si>
  <si>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</si>
  <si>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</si>
  <si>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</si>
  <si>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</si>
  <si>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</si>
  <si>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</si>
  <si>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</si>
  <si>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</si>
  <si>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</si>
  <si>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</si>
  <si>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</si>
  <si>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</si>
  <si>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</si>
  <si>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</si>
  <si>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</si>
  <si>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</si>
  <si>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</si>
  <si>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</si>
  <si>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</si>
  <si>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</si>
  <si>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</si>
  <si>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</si>
  <si>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</si>
  <si>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</si>
  <si>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</si>
  <si>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</si>
  <si>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</si>
  <si>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</si>
  <si>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</si>
  <si>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</si>
  <si>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</si>
  <si>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</si>
  <si>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</si>
  <si>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</si>
  <si>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</si>
  <si>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</si>
  <si>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</si>
  <si>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</si>
  <si>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</si>
  <si>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</si>
  <si>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</si>
  <si>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</si>
  <si>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</si>
  <si>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</si>
  <si>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</si>
  <si>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</si>
  <si>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</si>
  <si>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</si>
  <si>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</si>
  <si>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</si>
  <si>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</si>
  <si>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</si>
  <si>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</si>
  <si>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</si>
  <si>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</si>
  <si>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</si>
  <si>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</si>
  <si>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</si>
  <si>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</si>
  <si>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</si>
  <si>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</si>
  <si>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</si>
  <si>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</si>
  <si>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</si>
  <si>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</si>
  <si>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</si>
  <si>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</si>
  <si>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</si>
  <si>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</si>
  <si>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</si>
  <si>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</si>
  <si>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</si>
  <si>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</si>
  <si>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</si>
  <si>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</si>
  <si>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</si>
  <si>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</si>
  <si>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</si>
  <si>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</si>
  <si>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</si>
  <si>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</si>
  <si>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</si>
  <si>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</si>
  <si>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</si>
  <si>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</si>
  <si>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</si>
  <si>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</si>
  <si>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</si>
  <si>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</si>
  <si>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</si>
  <si>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</si>
  <si>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</si>
  <si>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</si>
  <si>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</si>
  <si>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</si>
  <si>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</si>
  <si>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</si>
  <si>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</si>
  <si>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</si>
  <si>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</si>
  <si>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</si>
  <si>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</si>
  <si>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</si>
  <si>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</si>
  <si>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</si>
  <si>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</si>
  <si>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</si>
  <si>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</si>
  <si>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</si>
  <si>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</si>
  <si>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</si>
  <si>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</si>
  <si>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</si>
  <si>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</si>
  <si>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</si>
  <si>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</si>
  <si>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</si>
  <si>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</si>
  <si>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</si>
  <si>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</si>
  <si>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</si>
  <si>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</si>
  <si>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</si>
  <si>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</si>
  <si>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</si>
  <si>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</si>
  <si>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</si>
  <si>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</si>
  <si>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</si>
  <si>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</si>
  <si>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</si>
  <si>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</si>
  <si>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</si>
  <si>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</si>
  <si>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</si>
  <si>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</si>
  <si>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</si>
  <si>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</si>
  <si>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</si>
  <si>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</si>
  <si>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</si>
  <si>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</si>
  <si>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</si>
  <si>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</si>
  <si>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</si>
  <si>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</si>
  <si>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</si>
  <si>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</si>
  <si>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</si>
  <si>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</si>
  <si>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</si>
  <si>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</si>
  <si>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</si>
  <si>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</si>
  <si>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</si>
  <si>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</si>
  <si>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</si>
  <si>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</si>
  <si>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</si>
  <si>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</si>
  <si>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</si>
  <si>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</si>
  <si>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</si>
  <si>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</si>
  <si>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</si>
  <si>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</si>
  <si>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</si>
  <si>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</si>
  <si>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</si>
  <si>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</si>
  <si>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</si>
  <si>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</si>
  <si>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</si>
  <si>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</si>
  <si>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</si>
  <si>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</si>
  <si>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</si>
  <si>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</si>
  <si>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</si>
  <si>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</si>
  <si>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</si>
  <si>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</si>
  <si>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</si>
  <si>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</si>
  <si>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</si>
  <si>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</si>
  <si>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</si>
  <si>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</si>
  <si>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</si>
  <si>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</si>
  <si>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</si>
  <si>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</si>
  <si>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</si>
  <si>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</si>
  <si>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</si>
  <si>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</si>
  <si>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</si>
  <si>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</si>
  <si>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</si>
  <si>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</si>
  <si>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</si>
  <si>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</si>
  <si>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</si>
  <si>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</si>
  <si>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</si>
  <si>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</si>
  <si>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</si>
  <si>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</si>
  <si>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</si>
  <si>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</si>
  <si>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</si>
  <si>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</si>
  <si>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</si>
  <si>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</si>
  <si>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</si>
  <si>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</si>
  <si>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</si>
  <si>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</si>
  <si>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</si>
  <si>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</si>
  <si>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</si>
  <si>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</si>
  <si>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</si>
  <si>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</si>
  <si>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</si>
  <si>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</si>
  <si>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</si>
  <si>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</si>
  <si>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</si>
  <si>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</si>
  <si>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</si>
  <si>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</si>
  <si>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</si>
  <si>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</si>
  <si>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</si>
  <si>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</si>
  <si>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</si>
  <si>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</si>
  <si>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</si>
  <si>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</si>
  <si>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</si>
  <si>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</si>
  <si>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</si>
  <si>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</si>
  <si>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</si>
  <si>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</si>
  <si>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</si>
  <si>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</si>
  <si>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</si>
  <si>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</si>
  <si>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</si>
  <si>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</si>
  <si>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</si>
  <si>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</si>
  <si>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</si>
  <si>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</si>
  <si>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</si>
  <si>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</si>
  <si>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</si>
  <si>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</si>
  <si>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</si>
  <si>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</si>
  <si>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</si>
  <si>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</si>
  <si>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</si>
  <si>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</si>
  <si>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</si>
  <si>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</si>
  <si>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</si>
  <si>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</si>
  <si>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</si>
  <si>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</si>
  <si>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</si>
  <si>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</si>
  <si>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</si>
  <si>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</si>
  <si>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</si>
  <si>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</si>
  <si>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</si>
  <si>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</si>
  <si>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</si>
  <si>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</si>
  <si>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</si>
  <si>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</si>
  <si>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</si>
  <si>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</si>
  <si>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</si>
  <si>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</si>
  <si>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</si>
  <si>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</si>
  <si>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</si>
  <si>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</si>
  <si>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</si>
  <si>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</si>
  <si>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</si>
  <si>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</si>
  <si>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</si>
  <si>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</si>
  <si>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</si>
  <si>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</si>
  <si>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</si>
  <si>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</si>
  <si>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</si>
  <si>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</si>
  <si>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</si>
  <si>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</si>
  <si>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</si>
  <si>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</si>
  <si>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</si>
  <si>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</si>
  <si>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</si>
  <si>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</si>
  <si>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</si>
  <si>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</si>
  <si>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</si>
  <si>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</si>
  <si>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</si>
  <si>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</si>
  <si>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</si>
  <si>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</si>
  <si>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</si>
  <si>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</si>
  <si>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</si>
  <si>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</si>
  <si>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</si>
  <si>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</si>
  <si>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</si>
  <si>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</si>
  <si>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</si>
  <si>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</si>
  <si>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</si>
  <si>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</si>
  <si>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</si>
  <si>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</si>
  <si>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</si>
  <si>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</si>
  <si>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</si>
  <si>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</si>
  <si>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</si>
  <si>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</si>
  <si>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</si>
  <si>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</si>
  <si>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</si>
  <si>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</si>
  <si>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</si>
  <si>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</si>
  <si>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</si>
  <si>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</si>
  <si>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</si>
  <si>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</si>
  <si>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</si>
  <si>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</si>
  <si>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</si>
  <si>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</si>
  <si>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</si>
  <si>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</si>
  <si>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</si>
  <si>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</si>
  <si>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</si>
  <si>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</si>
  <si>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</si>
  <si>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</si>
  <si>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</si>
  <si>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</si>
  <si>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</si>
  <si>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</si>
  <si>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</si>
  <si>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</si>
  <si>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</si>
  <si>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</si>
  <si>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</si>
  <si>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</si>
  <si>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</si>
  <si>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</si>
  <si>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</si>
  <si>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</si>
  <si>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</si>
  <si>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</si>
  <si>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</si>
  <si>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</si>
  <si>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</si>
  <si>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</si>
  <si>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</si>
  <si>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</si>
  <si>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</si>
  <si>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</si>
  <si>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</si>
  <si>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</si>
  <si>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</si>
  <si>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</si>
  <si>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</si>
  <si>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</si>
  <si>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</si>
  <si>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</si>
  <si>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</si>
  <si>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</si>
  <si>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</si>
  <si>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</si>
  <si>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</si>
  <si>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</si>
  <si>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</si>
  <si>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</si>
  <si>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</si>
  <si>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</si>
  <si>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</si>
  <si>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</si>
  <si>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</si>
  <si>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</si>
  <si>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</si>
  <si>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</si>
  <si>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</si>
  <si>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</si>
  <si>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</si>
  <si>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</si>
  <si>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</si>
  <si>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</si>
  <si>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</si>
  <si>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</si>
  <si>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</si>
  <si>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</si>
  <si>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</si>
  <si>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</si>
  <si>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</si>
  <si>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</si>
  <si>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</si>
  <si>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</si>
  <si>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</si>
  <si>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</si>
  <si>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</si>
  <si>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</si>
  <si>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</si>
  <si>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</si>
  <si>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</si>
  <si>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</si>
  <si>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</si>
  <si>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</si>
  <si>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</si>
  <si>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</si>
  <si>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</si>
  <si>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</si>
  <si>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</si>
  <si>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</si>
  <si>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</si>
  <si>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</si>
  <si>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</si>
  <si>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</si>
  <si>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</si>
  <si>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</si>
  <si>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</si>
  <si>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</si>
  <si>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</si>
  <si>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</si>
  <si>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</si>
  <si>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</si>
  <si>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</si>
  <si>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</si>
  <si>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</si>
  <si>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</si>
  <si>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</si>
  <si>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</si>
  <si>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</si>
  <si>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</si>
  <si>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</si>
  <si>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</si>
  <si>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</si>
  <si>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</si>
  <si>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</si>
  <si>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</si>
  <si>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</si>
  <si>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</si>
  <si>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</si>
  <si>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</si>
  <si>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</si>
  <si>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</si>
  <si>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</si>
  <si>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</si>
  <si>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</si>
  <si>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</si>
  <si>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</si>
  <si>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</si>
  <si>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</si>
  <si>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</si>
  <si>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</si>
  <si>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</si>
  <si>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</si>
  <si>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</si>
  <si>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</si>
  <si>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</si>
  <si>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</si>
  <si>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</si>
  <si>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</si>
  <si>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</si>
  <si>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</si>
  <si>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</si>
  <si>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</si>
  <si>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</si>
  <si>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</si>
  <si>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</si>
  <si>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</si>
  <si>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</si>
  <si>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</si>
  <si>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</si>
  <si>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</si>
  <si>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</si>
  <si>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</si>
  <si>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</si>
  <si>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</si>
  <si>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</si>
  <si>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</si>
  <si>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</si>
  <si>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</si>
  <si>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</si>
  <si>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</si>
  <si>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</si>
  <si>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</si>
  <si>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</si>
  <si>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</si>
  <si>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</si>
  <si>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</si>
  <si>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</si>
  <si>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</si>
  <si>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</si>
  <si>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</si>
  <si>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</si>
  <si>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</si>
  <si>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</si>
  <si>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</si>
  <si>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</si>
  <si>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</si>
  <si>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</si>
  <si>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</si>
  <si>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</si>
  <si>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</si>
  <si>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</si>
  <si>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</si>
  <si>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</si>
  <si>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</si>
  <si>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</si>
  <si>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</si>
  <si>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</si>
  <si>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</si>
  <si>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</si>
  <si>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</si>
  <si>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</si>
  <si>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</si>
  <si>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</si>
  <si>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</si>
  <si>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</si>
  <si>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</si>
  <si>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</si>
  <si>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</si>
  <si>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</si>
  <si>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</si>
  <si>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</si>
  <si>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</si>
  <si>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</si>
  <si>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</si>
  <si>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</si>
  <si>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</si>
  <si>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</si>
  <si>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</si>
  <si>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</si>
  <si>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</si>
  <si>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</si>
  <si>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</si>
  <si>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</si>
  <si>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</si>
  <si>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</si>
  <si>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</si>
  <si>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</si>
  <si>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</si>
  <si>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</si>
  <si>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</si>
  <si>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</si>
  <si>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</si>
  <si>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</si>
  <si>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</si>
  <si>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</si>
  <si>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</si>
  <si>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</si>
  <si>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</si>
  <si>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</si>
  <si>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</si>
  <si>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</si>
  <si>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</si>
  <si>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</si>
  <si>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</si>
  <si>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</si>
  <si>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</si>
  <si>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</si>
  <si>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</si>
  <si>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</si>
  <si>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</si>
  <si>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</si>
  <si>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</si>
  <si>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</si>
  <si>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</si>
  <si>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</si>
  <si>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</si>
  <si>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</si>
  <si>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</si>
  <si>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</si>
  <si>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</si>
  <si>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</si>
  <si>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</si>
  <si>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</si>
  <si>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</si>
  <si>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</si>
  <si>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</si>
  <si>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</si>
  <si>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</si>
  <si>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</si>
  <si>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</si>
  <si>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</si>
  <si>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</si>
  <si>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</si>
  <si>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</si>
  <si>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</si>
  <si>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</si>
  <si>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</si>
  <si>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</si>
  <si>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</si>
  <si>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</si>
  <si>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</si>
  <si>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</si>
  <si>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</si>
  <si>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</si>
  <si>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</si>
  <si>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</si>
  <si>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</si>
  <si>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</si>
  <si>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</si>
  <si>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</si>
  <si>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</si>
  <si>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</si>
  <si>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</si>
  <si>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</si>
  <si>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</si>
  <si>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</si>
  <si>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</si>
  <si>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</si>
  <si>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</si>
  <si>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</si>
  <si>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</si>
  <si>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</si>
  <si>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</si>
  <si>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</si>
  <si>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</si>
  <si>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</si>
  <si>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</si>
  <si>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</si>
  <si>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</si>
  <si>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</si>
  <si>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</si>
  <si>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</si>
  <si>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</si>
  <si>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</si>
  <si>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</si>
  <si>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</si>
  <si>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</si>
  <si>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</si>
  <si>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</si>
  <si>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</si>
  <si>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</si>
  <si>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</si>
  <si>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</si>
  <si>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</si>
  <si>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</si>
  <si>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</si>
  <si>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</si>
  <si>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</si>
  <si>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</si>
  <si>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</si>
  <si>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</si>
  <si>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</si>
  <si>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</si>
  <si>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</si>
  <si>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</si>
  <si>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</si>
  <si>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</si>
  <si>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</si>
  <si>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</si>
  <si>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</si>
  <si>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</si>
  <si>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</si>
  <si>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</si>
  <si>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</si>
  <si>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</si>
  <si>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</si>
  <si>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</si>
  <si>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</si>
  <si>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</si>
  <si>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</si>
  <si>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</si>
  <si>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</si>
  <si>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</si>
  <si>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</si>
  <si>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</si>
  <si>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</si>
  <si>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</si>
  <si>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</si>
  <si>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</si>
  <si>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</si>
  <si>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</si>
  <si>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</si>
  <si>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</si>
  <si>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</si>
  <si>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</si>
  <si>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</si>
  <si>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</si>
  <si>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</si>
  <si>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</si>
  <si>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</si>
  <si>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</si>
  <si>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</si>
  <si>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</si>
  <si>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</si>
  <si>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</si>
  <si>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</si>
  <si>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</si>
  <si>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</si>
  <si>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</si>
  <si>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</si>
  <si>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</si>
  <si>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</si>
  <si>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</si>
  <si>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</si>
  <si>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</si>
  <si>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</si>
  <si>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</si>
  <si>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</si>
  <si>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</si>
  <si>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</si>
  <si>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</si>
  <si>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</si>
  <si>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</si>
  <si>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</si>
  <si>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</si>
  <si>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</si>
  <si>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</si>
  <si>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</si>
  <si>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</si>
  <si>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</si>
  <si>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</si>
  <si>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</si>
  <si>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</si>
  <si>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</si>
  <si>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</si>
  <si>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</si>
  <si>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</si>
  <si>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</si>
  <si>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</si>
  <si>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</si>
  <si>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</si>
  <si>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</si>
  <si>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</si>
  <si>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</si>
  <si>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</si>
  <si>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</si>
  <si>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</si>
  <si>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</si>
  <si>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</si>
  <si>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</si>
  <si>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</si>
  <si>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</si>
  <si>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</si>
  <si>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</si>
  <si>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</si>
  <si>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</si>
  <si>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</si>
  <si>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</si>
  <si>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</si>
  <si>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</si>
  <si>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</si>
  <si>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</si>
  <si>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</si>
  <si>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</si>
  <si>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</si>
  <si>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</si>
  <si>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</si>
  <si>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</si>
  <si>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</si>
  <si>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</si>
  <si>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</si>
  <si>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</si>
  <si>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</si>
  <si>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</si>
  <si>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</si>
  <si>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</si>
  <si>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</si>
  <si>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</si>
  <si>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</si>
  <si>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</si>
  <si>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</si>
  <si>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</si>
  <si>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</si>
  <si>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</si>
  <si>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</si>
  <si>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</si>
  <si>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</si>
  <si>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</si>
  <si>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</si>
  <si>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</si>
  <si>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</si>
  <si>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</si>
  <si>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</si>
  <si>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</si>
  <si>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</si>
  <si>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</si>
  <si>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</si>
  <si>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</si>
  <si>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</si>
  <si>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</si>
  <si>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</si>
  <si>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</si>
  <si>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</si>
  <si>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</si>
  <si>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</si>
  <si>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</si>
  <si>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</si>
  <si>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</si>
  <si>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</si>
  <si>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</si>
  <si>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</si>
  <si>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</si>
  <si>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</si>
  <si>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</si>
  <si>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</si>
  <si>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</si>
  <si>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</si>
  <si>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</si>
  <si>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</si>
  <si>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</si>
  <si>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</si>
  <si>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</si>
  <si>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</si>
  <si>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</si>
  <si>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</si>
  <si>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</si>
  <si>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</si>
  <si>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</si>
  <si>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</si>
  <si>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</si>
  <si>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</si>
  <si>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</si>
  <si>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</si>
  <si>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</si>
  <si>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</si>
  <si>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</si>
  <si>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</si>
  <si>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</si>
  <si>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</si>
  <si>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</si>
  <si>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</si>
  <si>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</si>
  <si>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</si>
  <si>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</si>
  <si>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</si>
  <si>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</si>
  <si>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</si>
  <si>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</si>
  <si>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</si>
  <si>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</si>
  <si>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</si>
  <si>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</si>
  <si>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</si>
  <si>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</si>
  <si>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</si>
  <si>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</si>
  <si>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</si>
  <si>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</si>
  <si>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</si>
  <si>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</si>
  <si>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</si>
  <si>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</si>
  <si>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</si>
  <si>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</si>
  <si>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</si>
  <si>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</si>
  <si>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</si>
  <si>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</si>
  <si>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</si>
  <si>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</si>
  <si>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</si>
  <si>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</si>
  <si>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</si>
  <si>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</si>
  <si>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</si>
  <si>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</si>
  <si>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</si>
  <si>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</si>
  <si>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</si>
  <si>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</si>
  <si>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</si>
  <si>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</si>
  <si>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</si>
  <si>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</si>
  <si>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</si>
  <si>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</si>
  <si>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</si>
  <si>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</si>
  <si>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</si>
  <si>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</si>
  <si>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</si>
  <si>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</si>
  <si>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</si>
  <si>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</si>
  <si>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</si>
  <si>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</si>
  <si>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</si>
  <si>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</si>
  <si>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</si>
  <si>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</si>
  <si>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</si>
  <si>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</si>
  <si>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</si>
  <si>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</si>
  <si>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</si>
  <si>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</si>
  <si>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</si>
  <si>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</si>
  <si>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</si>
  <si>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</si>
  <si>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</si>
  <si>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</si>
  <si>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</si>
  <si>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</si>
  <si>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</si>
  <si>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</si>
  <si>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</si>
  <si>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</si>
  <si>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</si>
  <si>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</si>
  <si>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</si>
  <si>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</si>
  <si>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</si>
  <si>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</si>
  <si>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</si>
  <si>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</si>
  <si>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</si>
  <si>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</si>
  <si>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</si>
  <si>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</si>
  <si>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</si>
  <si>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</si>
  <si>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</si>
  <si>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</si>
  <si>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</si>
  <si>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</si>
  <si>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</si>
  <si>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</si>
  <si>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</si>
  <si>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</si>
  <si>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</si>
  <si>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</si>
  <si>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</si>
  <si>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</si>
  <si>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</si>
  <si>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</si>
  <si>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</si>
  <si>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</si>
  <si>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</si>
  <si>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</si>
  <si>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</si>
  <si>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</si>
  <si>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</si>
  <si>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</si>
  <si>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</si>
  <si>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</si>
  <si>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</si>
  <si>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</si>
  <si>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</si>
  <si>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</si>
  <si>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</si>
  <si>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</si>
  <si>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</si>
  <si>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</si>
  <si>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</si>
  <si>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</si>
  <si>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</si>
  <si>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</si>
  <si>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</si>
  <si>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</si>
  <si>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</si>
  <si>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</si>
  <si>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</si>
  <si>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</si>
  <si>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</si>
  <si>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</si>
  <si>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</si>
  <si>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</si>
  <si>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</si>
  <si>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</si>
  <si>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</si>
  <si>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</si>
  <si>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</si>
  <si>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</si>
  <si>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</si>
  <si>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</si>
  <si>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</si>
  <si>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</si>
  <si>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</si>
  <si>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</si>
  <si>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</si>
  <si>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</si>
  <si>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</si>
  <si>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</si>
  <si>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</si>
  <si>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</si>
  <si>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</si>
  <si>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</si>
  <si>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</si>
  <si>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</si>
  <si>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</si>
  <si>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</si>
  <si>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</si>
  <si>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</si>
  <si>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</si>
  <si>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</si>
  <si>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</si>
  <si>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</si>
  <si>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</si>
  <si>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</si>
  <si>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</si>
  <si>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</si>
  <si>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</si>
  <si>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</si>
  <si>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</si>
  <si>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</si>
  <si>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</si>
  <si>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</si>
  <si>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</si>
  <si>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</si>
  <si>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</si>
  <si>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</si>
  <si>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</si>
  <si>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</si>
  <si>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</si>
  <si>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</si>
  <si>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</si>
  <si>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</si>
  <si>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</si>
  <si>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</si>
  <si>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</si>
  <si>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</si>
  <si>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</si>
  <si>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</si>
  <si>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</si>
  <si>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</si>
  <si>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</si>
  <si>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</si>
  <si>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</si>
  <si>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</si>
  <si>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</si>
  <si>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</si>
  <si>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</si>
  <si>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</si>
  <si>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</si>
  <si>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</si>
  <si>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</si>
  <si>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</si>
  <si>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</si>
  <si>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</si>
  <si>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</si>
  <si>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</si>
  <si>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</si>
  <si>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</si>
  <si>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</si>
  <si>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</si>
  <si>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</si>
  <si>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</si>
  <si>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</si>
  <si>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</si>
  <si>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</si>
  <si>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</si>
  <si>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</si>
  <si>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</si>
  <si>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</si>
  <si>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</si>
  <si>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</si>
  <si>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</si>
  <si>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</si>
  <si>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</si>
  <si>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</si>
  <si>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</si>
  <si>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</si>
  <si>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</si>
  <si>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</si>
  <si>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</si>
  <si>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</si>
  <si>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</si>
  <si>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</si>
  <si>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</si>
  <si>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</si>
  <si>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</si>
  <si>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</si>
  <si>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</si>
  <si>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</si>
  <si>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</si>
  <si>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</si>
  <si>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</si>
  <si>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</si>
  <si>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</si>
  <si>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</si>
  <si>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</si>
  <si>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</si>
  <si>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</si>
  <si>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</si>
  <si>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</si>
  <si>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</si>
  <si>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</si>
  <si>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</si>
  <si>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</si>
  <si>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</si>
  <si>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</si>
  <si>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</si>
  <si>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</si>
  <si>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</si>
  <si>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</si>
  <si>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</si>
  <si>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</si>
  <si>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</si>
  <si>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</si>
  <si>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</si>
  <si>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</si>
  <si>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</si>
  <si>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</si>
  <si>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</si>
  <si>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</si>
  <si>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</si>
  <si>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</si>
  <si>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</si>
  <si>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</si>
  <si>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</si>
  <si>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</si>
  <si>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</si>
  <si>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</si>
  <si>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</si>
  <si>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</si>
  <si>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</si>
  <si>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</si>
  <si>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</si>
  <si>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</si>
  <si>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</si>
  <si>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</si>
  <si>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</si>
  <si>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</si>
  <si>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</si>
  <si>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</si>
  <si>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</si>
  <si>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</si>
  <si>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</si>
  <si>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</si>
  <si>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</si>
  <si>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</si>
  <si>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</si>
  <si>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</si>
  <si>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</si>
  <si>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</si>
  <si>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</si>
  <si>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</si>
  <si>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</si>
  <si>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</si>
  <si>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</si>
  <si>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</si>
  <si>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</si>
  <si>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</si>
  <si>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</si>
  <si>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</si>
  <si>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</si>
  <si>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</si>
  <si>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</si>
  <si>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</si>
  <si>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</si>
  <si>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</si>
  <si>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</si>
  <si>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</si>
  <si>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</si>
  <si>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</si>
  <si>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</si>
  <si>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</si>
  <si>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</si>
  <si>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</si>
  <si>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</si>
  <si>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</si>
  <si>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</si>
  <si>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</si>
  <si>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</si>
  <si>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</si>
  <si>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</si>
  <si>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</si>
  <si>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</si>
  <si>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</si>
  <si>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</si>
  <si>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</si>
  <si>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</si>
  <si>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</si>
  <si>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</si>
  <si>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</si>
  <si>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</si>
  <si>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</si>
  <si>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</si>
  <si>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</si>
  <si>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</si>
  <si>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</si>
  <si>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</si>
  <si>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</si>
  <si>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</si>
  <si>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</si>
  <si>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</si>
  <si>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</si>
  <si>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</si>
  <si>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</si>
  <si>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</si>
  <si>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</si>
  <si>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</si>
  <si>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</si>
  <si>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</si>
  <si>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</si>
  <si>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</si>
  <si>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</si>
  <si>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</si>
  <si>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</si>
  <si>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</si>
  <si>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</si>
  <si>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</si>
  <si>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</si>
  <si>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</si>
  <si>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</si>
  <si>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</si>
  <si>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</si>
  <si>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</si>
  <si>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</si>
  <si>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</si>
  <si>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</si>
  <si>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</si>
  <si>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</si>
  <si>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</si>
  <si>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</si>
  <si>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</si>
  <si>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</si>
  <si>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</si>
  <si>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</si>
  <si>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</si>
  <si>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</si>
  <si>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</si>
  <si>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</si>
  <si>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</si>
  <si>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</si>
  <si>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</si>
  <si>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</si>
  <si>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</si>
  <si>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</si>
  <si>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</si>
  <si>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</si>
  <si>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</si>
  <si>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</si>
  <si>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</si>
  <si>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</si>
  <si>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</si>
  <si>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</si>
  <si>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</si>
  <si>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</si>
  <si>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</si>
  <si>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</si>
  <si>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</si>
  <si>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</si>
  <si>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</si>
  <si>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</si>
  <si>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</si>
  <si>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</si>
  <si>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</si>
  <si>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</si>
  <si>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</si>
  <si>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</si>
  <si>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</si>
  <si>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</si>
  <si>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</si>
  <si>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</si>
  <si>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</si>
  <si>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</si>
  <si>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</si>
  <si>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</si>
  <si>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</si>
  <si>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</si>
  <si>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</si>
  <si>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</si>
  <si>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</si>
  <si>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</si>
  <si>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</si>
  <si>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</si>
  <si>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</si>
  <si>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</si>
  <si>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</si>
  <si>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</si>
  <si>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</si>
  <si>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</si>
  <si>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</si>
  <si>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</si>
  <si>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</si>
  <si>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</si>
  <si>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</si>
  <si>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</si>
  <si>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</si>
  <si>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</si>
  <si>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</si>
  <si>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</si>
  <si>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</si>
  <si>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</si>
  <si>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</si>
  <si>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</si>
  <si>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</si>
  <si>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</si>
  <si>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</si>
  <si>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</si>
  <si>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</si>
  <si>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</si>
  <si>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</si>
  <si>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</si>
  <si>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</si>
  <si>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</si>
  <si>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</si>
  <si>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</si>
  <si>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</si>
  <si>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</si>
  <si>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</si>
  <si>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</si>
  <si>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</si>
  <si>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</si>
  <si>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</si>
  <si>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</si>
  <si>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</si>
  <si>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</si>
  <si>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</si>
  <si>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</si>
  <si>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</si>
  <si>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</si>
  <si>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</si>
  <si>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</si>
  <si>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</si>
  <si>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</si>
  <si>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</si>
  <si>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</si>
  <si>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</si>
  <si>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</si>
  <si>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</si>
  <si>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</si>
  <si>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</si>
  <si>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</si>
  <si>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</si>
  <si>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</si>
  <si>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</si>
  <si>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</si>
  <si>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</si>
  <si>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</si>
  <si>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</si>
  <si>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</si>
  <si>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</si>
  <si>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</si>
  <si>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</si>
  <si>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</si>
  <si>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</si>
  <si>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</si>
  <si>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</si>
  <si>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</si>
  <si>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</si>
  <si>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</si>
  <si>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</si>
  <si>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</si>
  <si>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</si>
  <si>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</si>
  <si>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</si>
  <si>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</si>
  <si>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</si>
  <si>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</si>
  <si>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</si>
  <si>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</si>
  <si>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</si>
  <si>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</si>
  <si>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</si>
  <si>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</si>
  <si>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</si>
  <si>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</si>
  <si>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</si>
  <si>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</si>
  <si>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</si>
  <si>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</si>
  <si>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</si>
  <si>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</si>
  <si>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</si>
  <si>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</si>
  <si>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</si>
  <si>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</si>
  <si>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</si>
  <si>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</si>
  <si>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</si>
  <si>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</si>
  <si>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</si>
  <si>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</si>
  <si>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</si>
  <si>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</si>
  <si>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</si>
  <si>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</si>
  <si>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</si>
  <si>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</si>
  <si>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</si>
  <si>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</si>
  <si>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</si>
  <si>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</si>
  <si>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</si>
  <si>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</si>
  <si>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</si>
  <si>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</si>
  <si>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</si>
  <si>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</si>
  <si>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</si>
  <si>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</si>
  <si>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</si>
  <si>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</si>
  <si>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</si>
  <si>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</si>
  <si>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</si>
  <si>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</si>
  <si>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</si>
  <si>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</si>
  <si>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</si>
  <si>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</si>
  <si>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</si>
  <si>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</si>
  <si>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</si>
  <si>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</si>
  <si>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</si>
  <si>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</si>
  <si>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</si>
  <si>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</si>
  <si>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</si>
  <si>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</si>
  <si>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</si>
  <si>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</si>
  <si>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</si>
  <si>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</si>
  <si>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</si>
  <si>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</si>
  <si>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</si>
  <si>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</si>
  <si>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</si>
  <si>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</si>
  <si>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</si>
  <si>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</si>
  <si>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</si>
  <si>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</si>
  <si>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</si>
  <si>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</si>
  <si>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</si>
  <si>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</si>
  <si>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</si>
  <si>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</si>
  <si>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</si>
  <si>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</si>
  <si>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</si>
  <si>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</si>
  <si>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</si>
  <si>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</si>
  <si>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</si>
  <si>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</si>
  <si>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</si>
  <si>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</si>
  <si>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</si>
  <si>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</si>
  <si>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</si>
  <si>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</si>
  <si>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</si>
  <si>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</si>
  <si>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</si>
  <si>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</si>
  <si>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</si>
  <si>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</si>
  <si>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</si>
  <si>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</si>
  <si>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</si>
  <si>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</si>
  <si>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</si>
  <si>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</si>
  <si>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</si>
  <si>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</si>
  <si>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</si>
  <si>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</si>
  <si>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</si>
  <si>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</si>
  <si>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</si>
  <si>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</si>
  <si>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</si>
  <si>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</si>
  <si>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</si>
  <si>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</si>
  <si>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</si>
  <si>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</si>
  <si>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</si>
  <si>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</si>
  <si>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</si>
  <si>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</si>
  <si>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</si>
  <si>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</si>
  <si>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</si>
  <si>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</si>
  <si>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</si>
  <si>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</si>
  <si>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</si>
  <si>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</si>
  <si>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</si>
  <si>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</si>
  <si>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</si>
  <si>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</si>
  <si>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</si>
  <si>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</si>
  <si>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</si>
  <si>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</si>
  <si>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</si>
  <si>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</si>
  <si>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</si>
  <si>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</si>
  <si>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</si>
  <si>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</si>
  <si>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</si>
  <si>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</si>
  <si>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</si>
  <si>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</si>
  <si>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</si>
  <si>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</si>
  <si>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</si>
  <si>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</si>
  <si>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</si>
  <si>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</si>
  <si>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</si>
  <si>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</si>
  <si>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</si>
  <si>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</si>
  <si>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</si>
  <si>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</si>
  <si>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</si>
  <si>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</si>
  <si>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</si>
  <si>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</si>
  <si>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</si>
  <si>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</si>
  <si>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</si>
  <si>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</si>
  <si>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</si>
  <si>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</si>
  <si>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</si>
  <si>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</si>
  <si>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</si>
  <si>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</si>
  <si>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</si>
  <si>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</si>
  <si>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</si>
  <si>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</si>
  <si>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</si>
  <si>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</si>
  <si>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</si>
  <si>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</si>
  <si>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</si>
  <si>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</si>
  <si>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</si>
  <si>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</si>
  <si>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</si>
  <si>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</si>
  <si>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</si>
  <si>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</si>
  <si>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</si>
  <si>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</si>
  <si>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</si>
  <si>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</si>
  <si>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</si>
  <si>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</si>
  <si>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</si>
  <si>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</si>
  <si>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</si>
  <si>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</si>
  <si>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</si>
  <si>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</si>
  <si>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</si>
  <si>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</si>
  <si>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</si>
  <si>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</si>
  <si>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</si>
  <si>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</si>
  <si>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</si>
  <si>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</si>
  <si>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</si>
  <si>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</si>
  <si>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</si>
  <si>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</si>
  <si>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</si>
  <si>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</si>
  <si>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</si>
  <si>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</si>
  <si>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</si>
  <si>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</si>
  <si>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</si>
  <si>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</si>
  <si>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</si>
  <si>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</si>
  <si>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</si>
  <si>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</si>
  <si>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</si>
  <si>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</si>
  <si>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</si>
  <si>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</si>
  <si>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</si>
  <si>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</si>
  <si>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</si>
  <si>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</si>
  <si>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</si>
  <si>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</si>
  <si>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</si>
  <si>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</si>
  <si>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</si>
  <si>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</si>
  <si>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</si>
  <si>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</si>
  <si>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</si>
  <si>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</si>
  <si>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</si>
  <si>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</si>
  <si>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</si>
  <si>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</si>
  <si>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</si>
  <si>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</si>
  <si>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</si>
  <si>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</si>
  <si>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</si>
  <si>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</si>
  <si>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</si>
  <si>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</si>
  <si>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</si>
  <si>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</si>
  <si>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</si>
  <si>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</si>
  <si>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</si>
  <si>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</si>
  <si>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</si>
  <si>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</si>
  <si>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</si>
  <si>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</si>
  <si>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</si>
  <si>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</si>
  <si>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</si>
  <si>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</si>
  <si>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</si>
  <si>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</si>
  <si>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</si>
  <si>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</si>
  <si>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</si>
  <si>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</si>
  <si>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</si>
  <si>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</si>
  <si>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</si>
  <si>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</si>
  <si>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</si>
  <si>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</si>
  <si>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</si>
  <si>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</si>
  <si>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</si>
  <si>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</si>
  <si>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</si>
  <si>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</si>
  <si>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</si>
  <si>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</si>
  <si>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</si>
  <si>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</si>
  <si>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</si>
  <si>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</si>
  <si>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</si>
  <si>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</si>
  <si>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</si>
  <si>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</si>
  <si>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</si>
  <si>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</si>
  <si>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</si>
  <si>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</si>
  <si>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</si>
  <si>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</si>
  <si>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</si>
  <si>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</si>
  <si>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</si>
  <si>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</si>
  <si>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</si>
  <si>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</si>
  <si>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</si>
  <si>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</si>
  <si>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</si>
  <si>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</si>
  <si>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</si>
  <si>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</si>
  <si>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</si>
  <si>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</si>
  <si>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</si>
  <si>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</si>
  <si>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</si>
  <si>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</si>
  <si>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</si>
  <si>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</si>
  <si>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</si>
  <si>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</si>
  <si>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</si>
  <si>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</si>
  <si>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</si>
  <si>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</si>
  <si>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</si>
  <si>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</si>
  <si>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</si>
  <si>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</si>
  <si>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</si>
  <si>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</si>
  <si>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</si>
  <si>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</si>
  <si>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</si>
  <si>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</si>
  <si>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</si>
  <si>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</si>
  <si>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</si>
  <si>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</si>
  <si>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</si>
  <si>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</si>
  <si>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</si>
  <si>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</si>
  <si>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</si>
  <si>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</si>
  <si>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</si>
  <si>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</si>
  <si>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</si>
  <si>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</si>
  <si>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</si>
  <si>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</si>
  <si>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</si>
  <si>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</si>
  <si>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</si>
  <si>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</si>
  <si>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</si>
  <si>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</si>
  <si>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</si>
  <si>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</si>
  <si>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</si>
  <si>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</si>
  <si>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</si>
  <si>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</si>
  <si>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</si>
  <si>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</si>
  <si>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</si>
  <si>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</si>
  <si>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</si>
  <si>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</si>
  <si>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</si>
  <si>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</si>
  <si>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</si>
  <si>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</si>
  <si>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</si>
  <si>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</si>
  <si>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</si>
  <si>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</si>
  <si>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</si>
  <si>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</si>
  <si>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</si>
  <si>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</si>
  <si>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</si>
  <si>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</si>
  <si>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</si>
  <si>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</si>
  <si>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</si>
  <si>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</si>
  <si>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</si>
  <si>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</si>
  <si>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</si>
  <si>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</si>
  <si>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</si>
  <si>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</si>
  <si>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</si>
  <si>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</si>
  <si>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</si>
  <si>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</si>
  <si>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</si>
  <si>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</si>
  <si>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</si>
  <si>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</si>
  <si>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</si>
  <si>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</si>
  <si>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</si>
  <si>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</si>
  <si>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</si>
  <si>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</si>
  <si>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</si>
  <si>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</si>
  <si>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</si>
  <si>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</si>
  <si>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</si>
  <si>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</si>
  <si>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</si>
  <si>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</si>
  <si>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</si>
  <si>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</si>
  <si>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</si>
  <si>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</si>
  <si>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</si>
  <si>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</si>
  <si>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</si>
  <si>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</si>
  <si>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</si>
  <si>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</si>
  <si>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</si>
  <si>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</si>
  <si>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</si>
  <si>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</si>
  <si>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</si>
  <si>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</si>
  <si>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</si>
  <si>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</si>
  <si>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</si>
  <si>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</si>
  <si>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</si>
  <si>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</si>
  <si>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</si>
  <si>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</si>
  <si>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</si>
  <si>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</si>
  <si>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</si>
  <si>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</si>
  <si>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</si>
  <si>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</si>
  <si>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</si>
  <si>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</si>
  <si>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</si>
  <si>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</si>
  <si>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</si>
  <si>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</si>
  <si>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</si>
  <si>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</si>
  <si>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</si>
  <si>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</si>
  <si>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</si>
  <si>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</si>
  <si>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</si>
  <si>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</si>
  <si>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</si>
  <si>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</si>
  <si>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</si>
  <si>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</si>
  <si>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</si>
  <si>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</si>
  <si>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</si>
  <si>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</si>
  <si>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</si>
  <si>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</si>
  <si>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</si>
  <si>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</si>
  <si>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</si>
  <si>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</si>
  <si>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</si>
  <si>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</si>
  <si>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</si>
  <si>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</si>
  <si>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</si>
  <si>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</si>
  <si>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</si>
  <si>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</si>
  <si>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</si>
  <si>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</si>
  <si>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</si>
  <si>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</si>
  <si>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</si>
  <si>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</si>
  <si>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</si>
  <si>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</si>
  <si>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</si>
  <si>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</si>
  <si>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</si>
  <si>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</si>
  <si>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</si>
  <si>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</si>
  <si>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</si>
  <si>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</si>
  <si>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</si>
  <si>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</si>
  <si>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</si>
  <si>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</si>
  <si>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</si>
  <si>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</si>
  <si>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</si>
  <si>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</si>
  <si>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</si>
  <si>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</si>
  <si>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</si>
  <si>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</si>
  <si>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</si>
  <si>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</si>
  <si>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</si>
  <si>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</si>
  <si>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</si>
  <si>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</si>
  <si>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</si>
  <si>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</si>
  <si>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</si>
  <si>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</si>
  <si>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</si>
  <si>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</si>
  <si>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</si>
  <si>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</si>
  <si>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</si>
  <si>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</si>
  <si>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</si>
  <si>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</si>
  <si>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</si>
  <si>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</si>
  <si>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</si>
  <si>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</si>
  <si>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</si>
  <si>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</si>
  <si>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</si>
  <si>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</si>
  <si>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</si>
  <si>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</si>
  <si>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</si>
  <si>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</si>
  <si>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</si>
  <si>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</si>
  <si>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</si>
  <si>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</si>
  <si>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</si>
  <si>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</si>
  <si>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</si>
  <si>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</si>
  <si>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</si>
  <si>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</si>
  <si>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</si>
  <si>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</si>
  <si>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</si>
  <si>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</si>
  <si>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</si>
  <si>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</si>
  <si>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</si>
  <si>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</si>
  <si>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</si>
  <si>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</si>
  <si>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</si>
  <si>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</si>
  <si>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</si>
  <si>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</si>
  <si>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</si>
  <si>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</si>
  <si>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</si>
  <si>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</si>
  <si>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</si>
  <si>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</si>
  <si>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</si>
  <si>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</si>
  <si>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</si>
  <si>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</si>
  <si>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</si>
  <si>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</si>
  <si>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</si>
  <si>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</si>
  <si>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</si>
  <si>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</si>
  <si>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</si>
  <si>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</si>
  <si>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</si>
  <si>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</si>
  <si>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</si>
  <si>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</si>
  <si>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</si>
  <si>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</si>
  <si>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</si>
  <si>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</si>
  <si>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</si>
  <si>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</si>
  <si>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</si>
  <si>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</si>
  <si>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</si>
  <si>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</si>
  <si>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</si>
  <si>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</si>
  <si>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</si>
  <si>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</si>
  <si>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</si>
  <si>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</si>
  <si>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</si>
  <si>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</si>
  <si>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</si>
  <si>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</si>
  <si>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</si>
  <si>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</si>
  <si>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</si>
  <si>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</si>
  <si>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</si>
  <si>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</si>
  <si>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</si>
  <si>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</si>
  <si>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</si>
  <si>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</si>
  <si>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</si>
  <si>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</si>
  <si>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</si>
  <si>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</si>
  <si>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</si>
  <si>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</si>
  <si>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</si>
  <si>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</si>
  <si>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</si>
  <si>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</si>
  <si>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</si>
  <si>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</si>
  <si>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</si>
  <si>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</si>
  <si>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</si>
  <si>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</si>
  <si>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</si>
  <si>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</si>
  <si>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</si>
  <si>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</si>
  <si>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</si>
  <si>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</si>
  <si>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</si>
  <si>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</si>
  <si>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</si>
  <si>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</si>
  <si>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</si>
  <si>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</si>
  <si>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</si>
  <si>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</si>
  <si>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</si>
  <si>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</si>
  <si>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</si>
  <si>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</si>
  <si>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</si>
  <si>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</si>
  <si>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</si>
  <si>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</si>
  <si>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</si>
  <si>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</si>
  <si>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</si>
  <si>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</si>
  <si>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</si>
  <si>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</si>
  <si>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</si>
  <si>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</si>
  <si>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</si>
  <si>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</si>
  <si>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</si>
  <si>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</si>
  <si>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</si>
  <si>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</si>
  <si>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</si>
  <si>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</si>
  <si>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</si>
  <si>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</si>
  <si>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</si>
  <si>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</si>
  <si>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</si>
  <si>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</si>
  <si>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</si>
  <si>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</si>
  <si>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</si>
  <si>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</si>
  <si>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</si>
  <si>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</si>
  <si>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</si>
  <si>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</si>
  <si>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</si>
  <si>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</si>
  <si>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</si>
  <si>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</si>
  <si>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</si>
  <si>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</si>
  <si>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</si>
  <si>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</si>
  <si>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</si>
  <si>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</si>
  <si>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</si>
  <si>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</si>
  <si>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</si>
  <si>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</si>
  <si>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</si>
  <si>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</si>
  <si>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</si>
  <si>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</si>
  <si>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</si>
  <si>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</si>
  <si>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</si>
  <si>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</si>
  <si>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</si>
  <si>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</si>
  <si>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</si>
  <si>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</si>
  <si>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</si>
  <si>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</si>
  <si>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</si>
  <si>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</si>
  <si>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</si>
  <si>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</si>
  <si>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</si>
  <si>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</si>
  <si>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</si>
  <si>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</si>
  <si>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</si>
  <si>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</si>
  <si>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</si>
  <si>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</si>
  <si>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</si>
  <si>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</si>
  <si>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</si>
  <si>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</si>
  <si>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</si>
  <si>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</si>
  <si>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</si>
  <si>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</si>
  <si>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</si>
  <si>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</si>
  <si>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</si>
  <si>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</si>
  <si>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</si>
  <si>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</si>
  <si>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</si>
  <si>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</si>
  <si>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</si>
  <si>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</si>
  <si>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</si>
  <si>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</si>
  <si>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</si>
  <si>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</si>
  <si>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</si>
  <si>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</si>
  <si>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</si>
  <si>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</si>
  <si>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</si>
  <si>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</si>
  <si>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</si>
  <si>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</si>
  <si>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</si>
  <si>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</si>
  <si>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</si>
  <si>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</si>
  <si>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</si>
  <si>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</si>
  <si>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</si>
  <si>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</si>
  <si>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</si>
  <si>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</si>
  <si>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</si>
  <si>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</si>
  <si>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</si>
  <si>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</si>
  <si>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</si>
  <si>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</si>
  <si>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</si>
  <si>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</si>
  <si>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</si>
  <si>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</si>
  <si>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</si>
  <si>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</si>
  <si>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</si>
  <si>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</si>
  <si>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</si>
  <si>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</si>
  <si>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</si>
  <si>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</si>
  <si>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</si>
  <si>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</si>
  <si>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</si>
  <si>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</si>
  <si>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</si>
  <si>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</si>
  <si>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</si>
  <si>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</si>
  <si>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</si>
  <si>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</si>
  <si>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</si>
  <si>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</si>
  <si>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</si>
  <si>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</si>
  <si>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</si>
  <si>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</si>
  <si>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</si>
  <si>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</si>
  <si>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</si>
  <si>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</si>
  <si>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</si>
  <si>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</si>
  <si>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</si>
  <si>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</si>
  <si>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</si>
  <si>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</si>
  <si>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</si>
  <si>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</si>
  <si>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</si>
  <si>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</si>
  <si>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</si>
  <si>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</si>
  <si>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</si>
  <si>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</si>
  <si>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</si>
  <si>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</si>
  <si>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</si>
  <si>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</si>
  <si>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</si>
  <si>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</si>
  <si>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</si>
  <si>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</si>
  <si>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</si>
  <si>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</si>
  <si>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</si>
  <si>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</si>
  <si>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</si>
  <si>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</si>
  <si>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</si>
  <si>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</si>
  <si>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</si>
  <si>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</si>
  <si>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</si>
  <si>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</si>
  <si>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</si>
  <si>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</si>
  <si>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</si>
  <si>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</si>
  <si>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</si>
  <si>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</si>
  <si>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</si>
  <si>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</si>
  <si>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</si>
  <si>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</si>
  <si>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</si>
  <si>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</si>
  <si>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</si>
  <si>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</si>
  <si>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</si>
  <si>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</si>
  <si>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</si>
  <si>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</si>
  <si>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</si>
  <si>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</si>
  <si>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</si>
  <si>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</si>
  <si>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</si>
  <si>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</si>
  <si>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</si>
  <si>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</si>
  <si>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</si>
  <si>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</si>
  <si>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</si>
  <si>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</si>
  <si>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</si>
  <si>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</si>
  <si>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</si>
  <si>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</si>
  <si>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</si>
  <si>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</si>
  <si>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</si>
  <si>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</si>
  <si>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</si>
  <si>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</si>
  <si>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</si>
  <si>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</si>
  <si>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</si>
  <si>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</si>
  <si>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</si>
  <si>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</si>
  <si>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</si>
  <si>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</si>
  <si>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</si>
  <si>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</si>
  <si>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</si>
  <si>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</si>
  <si>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</si>
  <si>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</si>
  <si>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</si>
  <si>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</si>
  <si>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</si>
  <si>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</si>
  <si>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</si>
  <si>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</si>
  <si>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</si>
  <si>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</si>
  <si>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</si>
  <si>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</si>
  <si>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</si>
  <si>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</si>
  <si>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</si>
  <si>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</si>
  <si>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</si>
  <si>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</si>
  <si>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</si>
  <si>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</si>
  <si>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</si>
  <si>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</si>
  <si>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</si>
  <si>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</si>
  <si>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</si>
  <si>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</si>
  <si>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</si>
  <si>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</si>
  <si>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</si>
  <si>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</si>
  <si>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</si>
  <si>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</si>
  <si>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</si>
  <si>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</si>
  <si>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</si>
  <si>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</si>
  <si>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</si>
  <si>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</si>
  <si>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</si>
  <si>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</si>
  <si>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</si>
  <si>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</si>
  <si>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</si>
  <si>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</si>
  <si>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</si>
  <si>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</si>
  <si>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</si>
  <si>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</si>
  <si>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</si>
  <si>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</si>
  <si>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</si>
  <si>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</si>
  <si>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</si>
  <si>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</si>
  <si>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</si>
  <si>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</si>
  <si>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</si>
  <si>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</si>
  <si>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</si>
  <si>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</si>
  <si>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</si>
  <si>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</si>
  <si>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</si>
  <si>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</si>
  <si>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</si>
  <si>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</si>
  <si>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</si>
  <si>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</si>
  <si>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</si>
  <si>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</si>
  <si>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</si>
  <si>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</si>
  <si>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</si>
  <si>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</si>
  <si>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</si>
  <si>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</si>
  <si>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</si>
  <si>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</si>
  <si>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</si>
  <si>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</si>
  <si>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</si>
  <si>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</si>
  <si>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</si>
  <si>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</si>
  <si>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</si>
  <si>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</si>
  <si>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</si>
  <si>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</si>
  <si>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</si>
  <si>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</si>
  <si>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</si>
  <si>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</si>
  <si>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</si>
  <si>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</si>
  <si>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</si>
  <si>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</si>
  <si>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</si>
  <si>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</si>
  <si>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</si>
  <si>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</si>
  <si>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</si>
  <si>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</si>
  <si>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</si>
  <si>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</si>
  <si>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</si>
  <si>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</si>
  <si>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</si>
  <si>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</si>
  <si>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</si>
  <si>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</si>
  <si>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</si>
  <si>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</si>
  <si>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</si>
  <si>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</si>
  <si>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</si>
  <si>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</si>
  <si>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</si>
  <si>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</si>
  <si>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</si>
  <si>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</si>
  <si>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</si>
  <si>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</si>
  <si>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</si>
  <si>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</si>
  <si>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</si>
  <si>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</si>
  <si>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</si>
  <si>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</si>
  <si>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</si>
  <si>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</si>
  <si>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</si>
  <si>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</si>
  <si>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</si>
  <si>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</si>
  <si>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</si>
  <si>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</si>
  <si>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</si>
  <si>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</si>
  <si>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</si>
  <si>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</si>
  <si>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</si>
  <si>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</si>
  <si>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</si>
  <si>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</si>
  <si>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</si>
  <si>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</si>
  <si>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</si>
  <si>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</si>
  <si>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</si>
  <si>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</si>
  <si>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</si>
  <si>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</si>
  <si>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</si>
  <si>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</si>
  <si>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</si>
  <si>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</si>
  <si>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</si>
  <si>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</si>
  <si>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</si>
  <si>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</si>
  <si>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</si>
  <si>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</si>
  <si>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</si>
  <si>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</si>
  <si>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</si>
  <si>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</si>
  <si>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</si>
  <si>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</si>
  <si>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</si>
  <si>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</si>
  <si>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</si>
  <si>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</si>
  <si>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</si>
  <si>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</si>
  <si>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</si>
  <si>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</si>
  <si>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</si>
  <si>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</si>
  <si>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</si>
  <si>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</si>
  <si>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</si>
  <si>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</si>
  <si>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</si>
  <si>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</si>
  <si>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</si>
  <si>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</si>
  <si>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</si>
  <si>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</si>
  <si>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</si>
  <si>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</si>
  <si>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</si>
  <si>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</si>
  <si>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</si>
  <si>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</si>
  <si>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</si>
  <si>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</si>
  <si>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</si>
  <si>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</si>
  <si>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</si>
  <si>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</si>
  <si>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</si>
  <si>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</si>
  <si>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</si>
  <si>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</si>
  <si>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</si>
  <si>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</si>
  <si>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</si>
  <si>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</si>
  <si>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</si>
  <si>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</si>
  <si>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</si>
  <si>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</si>
  <si>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</si>
  <si>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</si>
  <si>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</si>
  <si>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</si>
  <si>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</si>
  <si>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</si>
  <si>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</si>
  <si>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</si>
  <si>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</si>
  <si>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</si>
  <si>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</si>
  <si>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</si>
  <si>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</si>
  <si>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</si>
  <si>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</si>
  <si>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</si>
  <si>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</si>
  <si>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</si>
  <si>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</si>
  <si>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</si>
  <si>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</si>
  <si>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</si>
  <si>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</si>
  <si>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</si>
  <si>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</si>
  <si>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</si>
  <si>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</si>
  <si>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</si>
  <si>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</si>
  <si>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</si>
  <si>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</si>
  <si>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</si>
  <si>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</si>
  <si>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</si>
  <si>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</si>
  <si>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</si>
  <si>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</si>
  <si>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</si>
  <si>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</si>
  <si>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</si>
  <si>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</si>
  <si>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</si>
  <si>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</si>
  <si>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</si>
  <si>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</si>
  <si>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</si>
  <si>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</si>
  <si>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</si>
  <si>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</si>
  <si>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</si>
  <si>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</si>
  <si>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</si>
  <si>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</si>
  <si>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</si>
  <si>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</si>
  <si>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</si>
  <si>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</si>
  <si>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</si>
  <si>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</si>
  <si>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</si>
  <si>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</si>
  <si>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</si>
  <si>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</si>
  <si>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</si>
  <si>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</si>
  <si>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</si>
  <si>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</si>
  <si>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</si>
  <si>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</si>
  <si>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</si>
  <si>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</si>
  <si>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</si>
  <si>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</si>
  <si>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</si>
  <si>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</si>
  <si>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</si>
  <si>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</si>
  <si>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</si>
  <si>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</si>
  <si>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</si>
  <si>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</si>
  <si>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</si>
  <si>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</si>
  <si>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</si>
  <si>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</si>
  <si>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</si>
  <si>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</si>
  <si>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</si>
  <si>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</si>
  <si>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</si>
  <si>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</si>
  <si>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</si>
  <si>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</si>
  <si>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</si>
  <si>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</si>
  <si>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</si>
  <si>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</si>
  <si>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</si>
  <si>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</si>
  <si>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</si>
  <si>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</si>
  <si>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</si>
  <si>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</si>
  <si>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</si>
  <si>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</si>
  <si>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</si>
  <si>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</si>
  <si>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</si>
  <si>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</si>
  <si>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</si>
  <si>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</si>
  <si>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</si>
  <si>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</si>
  <si>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</si>
  <si>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</si>
  <si>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</si>
  <si>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</si>
  <si>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</si>
  <si>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</si>
  <si>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</si>
  <si>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</si>
  <si>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</si>
  <si>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</si>
  <si>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</si>
  <si>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</si>
  <si>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</si>
  <si>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</si>
  <si>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</si>
  <si>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</si>
  <si>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</si>
  <si>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</si>
  <si>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</si>
  <si>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</si>
  <si>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</si>
  <si>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</si>
  <si>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</si>
  <si>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</si>
  <si>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</si>
  <si>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</si>
  <si>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</si>
  <si>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</si>
  <si>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</si>
  <si>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</si>
  <si>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</si>
  <si>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</si>
  <si>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</si>
  <si>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</si>
  <si>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</si>
  <si>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</si>
  <si>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</si>
  <si>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</si>
  <si>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</si>
  <si>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</si>
  <si>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</si>
  <si>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</si>
  <si>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</si>
  <si>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</si>
  <si>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</si>
  <si>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</si>
  <si>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</si>
  <si>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</si>
  <si>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</si>
  <si>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</si>
  <si>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</si>
  <si>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</si>
  <si>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</si>
  <si>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</si>
  <si>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</si>
  <si>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</si>
  <si>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</si>
  <si>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</si>
  <si>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</si>
  <si>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</si>
  <si>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</si>
  <si>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</si>
  <si>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</si>
  <si>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</si>
  <si>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</si>
  <si>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</si>
  <si>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</si>
  <si>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</si>
  <si>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</si>
  <si>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</si>
  <si>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</si>
  <si>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</si>
  <si>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</si>
  <si>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</si>
  <si>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</si>
  <si>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</si>
  <si>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</si>
  <si>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</si>
  <si>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</si>
  <si>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</si>
  <si>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</si>
  <si>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</si>
  <si>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</si>
  <si>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</si>
  <si>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</si>
  <si>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</si>
  <si>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</si>
  <si>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</si>
  <si>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</si>
  <si>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</si>
  <si>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</si>
  <si>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</si>
  <si>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</si>
  <si>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</si>
  <si>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</si>
  <si>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</si>
  <si>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</si>
  <si>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</si>
  <si>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</si>
  <si>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</si>
  <si>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</si>
  <si>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</si>
  <si>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</si>
  <si>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</si>
  <si>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</si>
  <si>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</si>
  <si>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</si>
  <si>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</si>
  <si>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</si>
  <si>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</si>
  <si>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</si>
  <si>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</si>
  <si>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</si>
  <si>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</si>
  <si>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</si>
  <si>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</si>
  <si>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</si>
  <si>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</si>
  <si>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</si>
  <si>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</si>
  <si>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</si>
  <si>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</si>
  <si>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</si>
  <si>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</si>
  <si>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</si>
  <si>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</si>
  <si>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</si>
  <si>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</si>
  <si>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</si>
  <si>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</si>
  <si>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</si>
  <si>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</si>
  <si>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</si>
  <si>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</si>
  <si>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</si>
  <si>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</si>
  <si>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</si>
  <si>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</si>
  <si>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</si>
  <si>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</si>
  <si>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</si>
  <si>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</si>
  <si>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</si>
  <si>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</si>
  <si>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</si>
  <si>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</si>
  <si>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</si>
  <si>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</si>
  <si>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</si>
  <si>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</si>
  <si>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</si>
  <si>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</si>
  <si>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</si>
  <si>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</si>
  <si>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</si>
  <si>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</si>
  <si>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</si>
  <si>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</si>
  <si>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</si>
  <si>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</si>
  <si>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</si>
  <si>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</si>
  <si>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</si>
  <si>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</si>
  <si>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</si>
  <si>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</si>
  <si>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</si>
  <si>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</si>
  <si>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</si>
  <si>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</si>
  <si>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</si>
  <si>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</si>
  <si>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</si>
  <si>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</si>
  <si>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</si>
  <si>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</si>
  <si>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</si>
  <si>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</si>
  <si>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</si>
  <si>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</si>
  <si>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</si>
  <si>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</si>
  <si>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</si>
  <si>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</si>
  <si>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</si>
  <si>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</si>
  <si>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</si>
  <si>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</si>
  <si>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</si>
  <si>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</si>
  <si>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</si>
  <si>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</si>
  <si>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</si>
  <si>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</si>
  <si>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</si>
  <si>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</si>
  <si>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</si>
  <si>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</si>
  <si>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</si>
  <si>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</si>
  <si>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</si>
  <si>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</si>
  <si>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</si>
  <si>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</si>
  <si>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</si>
  <si>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</si>
  <si>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</si>
  <si>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</si>
  <si>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</si>
  <si>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</si>
  <si>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</si>
  <si>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</si>
  <si>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</si>
  <si>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</si>
  <si>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</si>
  <si>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</si>
  <si>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</si>
  <si>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</si>
  <si>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</si>
  <si>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</si>
  <si>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</si>
  <si>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</si>
  <si>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</si>
  <si>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</si>
  <si>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</si>
  <si>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</si>
  <si>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</si>
  <si>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</si>
  <si>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</si>
  <si>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</si>
  <si>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</si>
  <si>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</si>
  <si>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</si>
  <si>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</si>
  <si>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</si>
  <si>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</si>
  <si>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</si>
  <si>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</si>
  <si>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</si>
  <si>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</si>
  <si>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</si>
  <si>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</si>
  <si>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</si>
  <si>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</si>
  <si>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</si>
  <si>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</si>
  <si>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</si>
  <si>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</si>
  <si>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</si>
  <si>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</si>
  <si>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</si>
  <si>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</si>
  <si>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</si>
  <si>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</si>
  <si>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</si>
  <si>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</si>
  <si>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</si>
  <si>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</si>
  <si>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</si>
  <si>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</si>
  <si>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</si>
  <si>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</si>
  <si>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</si>
  <si>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</si>
  <si>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</si>
  <si>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</si>
  <si>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</si>
  <si>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</si>
  <si>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</si>
  <si>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</si>
  <si>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</si>
  <si>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</si>
  <si>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</si>
  <si>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</si>
  <si>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</si>
  <si>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</si>
  <si>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</si>
  <si>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</si>
  <si>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</si>
  <si>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</si>
  <si>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</si>
  <si>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</si>
  <si>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</si>
  <si>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</si>
  <si>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</si>
  <si>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</si>
  <si>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</si>
  <si>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</si>
  <si>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</si>
  <si>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</si>
  <si>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</si>
  <si>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</si>
  <si>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</si>
  <si>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</si>
  <si>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</si>
  <si>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</si>
  <si>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</si>
  <si>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</si>
  <si>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</si>
  <si>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</si>
  <si>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</si>
  <si>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</si>
  <si>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</si>
  <si>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</si>
  <si>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</si>
  <si>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</si>
  <si>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</si>
  <si>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</si>
  <si>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</si>
  <si>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</si>
  <si>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</si>
  <si>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</si>
  <si>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</si>
  <si>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</si>
  <si>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</si>
  <si>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</si>
  <si>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</si>
  <si>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</si>
  <si>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</si>
  <si>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</si>
  <si>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</si>
  <si>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</si>
  <si>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</si>
  <si>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</si>
  <si>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</si>
  <si>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</si>
  <si>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</si>
  <si>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</si>
  <si>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</si>
  <si>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</si>
  <si>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</si>
  <si>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</si>
  <si>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</si>
  <si>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</si>
  <si>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</si>
  <si>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</si>
  <si>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</si>
  <si>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</si>
  <si>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</si>
  <si>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</si>
  <si>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</si>
  <si>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</si>
  <si>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</si>
  <si>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</si>
  <si>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</si>
  <si>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</si>
  <si>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</si>
  <si>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</si>
  <si>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</si>
  <si>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</si>
  <si>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</si>
  <si>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</si>
  <si>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</si>
  <si>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</si>
  <si>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</si>
  <si>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</si>
  <si>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</si>
  <si>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</si>
  <si>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</si>
  <si>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</si>
  <si>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</si>
  <si>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</si>
  <si>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</si>
  <si>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</si>
  <si>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</si>
  <si>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</si>
  <si>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</si>
  <si>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</si>
  <si>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</si>
  <si>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</si>
  <si>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</si>
  <si>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</si>
  <si>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</si>
  <si>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</si>
  <si>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</si>
  <si>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</si>
  <si>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</si>
  <si>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</si>
  <si>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</si>
  <si>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</si>
  <si>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</si>
  <si>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</si>
  <si>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</si>
  <si>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</si>
  <si>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</si>
  <si>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</si>
  <si>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</si>
  <si>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</si>
  <si>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</si>
  <si>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</si>
  <si>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</si>
  <si>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</si>
  <si>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</si>
  <si>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</si>
  <si>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</si>
  <si>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</si>
  <si>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</si>
  <si>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</si>
  <si>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</si>
  <si>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</si>
  <si>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</si>
  <si>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</si>
  <si>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</si>
  <si>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</si>
  <si>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</si>
  <si>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</si>
  <si>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</si>
  <si>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</si>
  <si>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</si>
  <si>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</si>
  <si>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</si>
  <si>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</si>
  <si>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</si>
  <si>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</si>
  <si>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</si>
  <si>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</si>
  <si>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</si>
  <si>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</si>
  <si>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</si>
  <si>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</si>
  <si>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</si>
  <si>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</si>
  <si>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</si>
  <si>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</si>
  <si>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</si>
  <si>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</si>
  <si>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</si>
  <si>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</si>
  <si>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</si>
  <si>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</si>
  <si>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</si>
  <si>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</si>
  <si>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</si>
  <si>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</si>
  <si>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</si>
  <si>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</si>
  <si>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</si>
  <si>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</si>
  <si>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</si>
  <si>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</si>
  <si>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</si>
  <si>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</si>
  <si>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</si>
  <si>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</si>
  <si>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</si>
  <si>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</si>
  <si>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</si>
  <si>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</si>
  <si>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</si>
  <si>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</si>
  <si>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</si>
  <si>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</si>
  <si>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</si>
  <si>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</si>
  <si>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</si>
  <si>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</si>
  <si>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</si>
  <si>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</si>
  <si>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</si>
  <si>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</si>
  <si>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</si>
  <si>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</si>
  <si>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</si>
  <si>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</si>
  <si>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</si>
  <si>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</si>
  <si>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</si>
  <si>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</si>
  <si>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</si>
  <si>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</si>
  <si>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</si>
  <si>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</si>
  <si>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</si>
  <si>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</si>
  <si>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</si>
  <si>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</si>
  <si>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</si>
  <si>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</si>
  <si>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</si>
  <si>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</si>
  <si>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</si>
  <si>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</si>
  <si>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</si>
  <si>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</si>
  <si>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</si>
  <si>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</si>
  <si>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</si>
  <si>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</si>
  <si>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</si>
  <si>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</si>
  <si>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</si>
  <si>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</si>
  <si>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</si>
  <si>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</si>
  <si>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</si>
  <si>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</si>
  <si>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</si>
  <si>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</si>
  <si>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</si>
  <si>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</si>
  <si>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</si>
  <si>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</si>
  <si>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</si>
  <si>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</si>
  <si>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</si>
  <si>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</si>
  <si>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</si>
  <si>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</si>
  <si>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</si>
  <si>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</si>
  <si>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</si>
  <si>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</si>
  <si>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</si>
  <si>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</si>
  <si>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</si>
  <si>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</si>
  <si>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</si>
  <si>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</si>
  <si>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</si>
  <si>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</si>
  <si>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</si>
  <si>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</si>
  <si>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</si>
  <si>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</si>
  <si>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</si>
  <si>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</si>
  <si>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</si>
  <si>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</si>
  <si>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</si>
  <si>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</si>
  <si>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</si>
  <si>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</si>
  <si>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</si>
  <si>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</si>
  <si>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</si>
  <si>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</si>
  <si>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</si>
  <si>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</si>
  <si>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</si>
  <si>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</si>
  <si>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</si>
  <si>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</si>
  <si>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</si>
  <si>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</si>
  <si>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</si>
  <si>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</si>
  <si>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</si>
  <si>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</si>
  <si>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</si>
  <si>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</si>
  <si>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</si>
  <si>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</si>
  <si>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</si>
  <si>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</si>
  <si>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</si>
  <si>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</si>
  <si>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</si>
  <si>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</si>
  <si>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</si>
  <si>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</si>
  <si>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</si>
  <si>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</si>
  <si>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</si>
  <si>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</si>
  <si>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</si>
  <si>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</si>
  <si>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</si>
  <si>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</si>
  <si>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</si>
  <si>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</si>
  <si>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</si>
  <si>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</si>
  <si>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</si>
  <si>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</si>
  <si>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</si>
  <si>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</si>
  <si>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</si>
  <si>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</si>
  <si>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</si>
  <si>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</si>
  <si>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</si>
  <si>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</si>
  <si>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</si>
  <si>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</si>
  <si>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</si>
  <si>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</si>
  <si>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</si>
  <si>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</si>
  <si>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</si>
  <si>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</si>
  <si>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</si>
  <si>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</si>
  <si>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</si>
  <si>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</si>
  <si>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</si>
  <si>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</si>
  <si>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</si>
  <si>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</si>
  <si>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</si>
  <si>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</si>
  <si>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</si>
  <si>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</si>
  <si>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</si>
  <si>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</si>
  <si>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</si>
  <si>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</si>
  <si>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</si>
  <si>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</si>
  <si>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</si>
  <si>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</si>
  <si>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</si>
  <si>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</si>
  <si>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</si>
  <si>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</si>
  <si>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</si>
  <si>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</si>
  <si>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</si>
  <si>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</si>
  <si>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</si>
  <si>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</si>
  <si>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</si>
  <si>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</si>
  <si>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</si>
  <si>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</si>
  <si>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</si>
  <si>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</si>
  <si>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</si>
  <si>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</si>
  <si>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</si>
  <si>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</si>
  <si>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</si>
  <si>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</si>
  <si>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</si>
  <si>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</si>
  <si>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</si>
  <si>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</si>
  <si>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</si>
  <si>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</si>
  <si>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</si>
  <si>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</si>
  <si>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</si>
  <si>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</si>
  <si>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</si>
  <si>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</si>
  <si>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</si>
  <si>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</si>
  <si>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</si>
  <si>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</si>
  <si>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</si>
  <si>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</si>
  <si>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</si>
  <si>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</si>
  <si>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</si>
  <si>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</si>
  <si>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</si>
  <si>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</si>
  <si>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</si>
  <si>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</si>
  <si>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</si>
  <si>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</si>
  <si>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</si>
  <si>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</si>
  <si>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</si>
  <si>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</si>
  <si>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</si>
  <si>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</si>
  <si>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</si>
  <si>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</si>
  <si>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</si>
  <si>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</si>
  <si>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</si>
  <si>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</si>
  <si>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</si>
  <si>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</si>
  <si>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</si>
  <si>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</si>
  <si>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</si>
  <si>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</si>
  <si>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</si>
  <si>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</si>
  <si>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</si>
  <si>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</si>
  <si>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</si>
  <si>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</si>
  <si>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</si>
  <si>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</si>
  <si>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</si>
  <si>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</si>
  <si>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</si>
  <si>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</si>
  <si>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</si>
  <si>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</si>
  <si>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</si>
  <si>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</si>
  <si>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</si>
  <si>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</si>
  <si>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</si>
  <si>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</si>
  <si>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</si>
  <si>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</si>
  <si>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</si>
  <si>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</si>
  <si>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</si>
  <si>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</si>
  <si>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</si>
  <si>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</si>
  <si>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</si>
  <si>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</si>
  <si>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</si>
  <si>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</si>
  <si>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</si>
  <si>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</si>
  <si>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</si>
  <si>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</si>
  <si>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</si>
  <si>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</si>
  <si>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</si>
  <si>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</si>
  <si>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</si>
  <si>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</si>
  <si>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</si>
  <si>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</si>
  <si>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</si>
  <si>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</si>
  <si>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</si>
  <si>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</si>
  <si>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</si>
  <si>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</si>
  <si>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</si>
  <si>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</si>
  <si>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</si>
  <si>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</si>
  <si>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</si>
  <si>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</si>
  <si>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</si>
  <si>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</si>
  <si>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</si>
  <si>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</si>
  <si>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</si>
  <si>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</si>
  <si>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</si>
  <si>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</si>
  <si>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</si>
  <si>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</si>
  <si>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</si>
  <si>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</si>
  <si>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</si>
  <si>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</si>
  <si>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</si>
  <si>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</si>
  <si>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</si>
  <si>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</si>
  <si>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</si>
  <si>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</si>
  <si>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</si>
  <si>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</si>
  <si>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</si>
  <si>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</si>
  <si>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</si>
  <si>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</si>
  <si>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</si>
  <si>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</si>
  <si>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</si>
  <si>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</si>
  <si>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</si>
  <si>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</si>
  <si>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</si>
  <si>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</si>
  <si>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</si>
  <si>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</si>
  <si>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</si>
  <si>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</si>
  <si>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</si>
  <si>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</si>
  <si>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</si>
  <si>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</si>
  <si>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</si>
  <si>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</si>
  <si>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</si>
  <si>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</si>
  <si>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</si>
  <si>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</si>
  <si>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</si>
  <si>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</si>
  <si>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</si>
  <si>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</si>
  <si>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</si>
  <si>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</si>
  <si>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</si>
  <si>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</si>
  <si>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</si>
  <si>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</si>
  <si>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</si>
  <si>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</si>
  <si>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</si>
  <si>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</si>
  <si>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</si>
  <si>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</si>
  <si>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</si>
  <si>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</si>
  <si>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</si>
  <si>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</si>
  <si>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</si>
  <si>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</si>
  <si>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</si>
  <si>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</si>
  <si>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</si>
  <si>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</si>
  <si>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</si>
  <si>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</si>
  <si>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</si>
  <si>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</si>
  <si>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</si>
  <si>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</si>
  <si>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</si>
  <si>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</si>
  <si>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</si>
  <si>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</si>
  <si>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</si>
  <si>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</si>
  <si>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</si>
  <si>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</si>
  <si>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</si>
  <si>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</si>
  <si>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</si>
  <si>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</si>
  <si>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</si>
  <si>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</si>
  <si>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</si>
  <si>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</si>
  <si>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</si>
  <si>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</si>
  <si>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</si>
  <si>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</si>
  <si>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</si>
  <si>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</si>
  <si>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</si>
  <si>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</si>
  <si>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</si>
  <si>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</si>
  <si>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</si>
  <si>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</si>
  <si>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</si>
  <si>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</si>
  <si>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</si>
  <si>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</si>
  <si>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</si>
  <si>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</si>
  <si>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</si>
  <si>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</si>
  <si>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</si>
  <si>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</si>
  <si>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</si>
  <si>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</si>
  <si>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</si>
  <si>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</si>
  <si>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</si>
  <si>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</si>
  <si>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</si>
  <si>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</si>
  <si>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</si>
  <si>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</si>
  <si>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</si>
  <si>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</si>
  <si>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</si>
  <si>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</si>
  <si>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</si>
  <si>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</si>
  <si>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</si>
  <si>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</si>
  <si>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</si>
  <si>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</si>
  <si>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</si>
  <si>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</si>
  <si>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</si>
  <si>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</si>
  <si>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</si>
  <si>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</si>
  <si>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</si>
  <si>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</si>
  <si>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</si>
  <si>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</si>
  <si>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</si>
  <si>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</si>
  <si>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</si>
  <si>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</si>
  <si>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</si>
  <si>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</si>
  <si>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</si>
  <si>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</si>
  <si>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</si>
  <si>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</si>
  <si>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</si>
  <si>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</si>
  <si>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</si>
  <si>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</si>
  <si>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</si>
  <si>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</si>
  <si>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</si>
  <si>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</si>
  <si>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</si>
  <si>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</si>
  <si>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</si>
  <si>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</si>
  <si>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</si>
  <si>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</si>
  <si>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</si>
  <si>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</si>
  <si>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</si>
  <si>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</si>
  <si>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</si>
  <si>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</si>
  <si>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</si>
  <si>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</si>
  <si>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</si>
  <si>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</si>
  <si>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</si>
  <si>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</si>
  <si>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</si>
  <si>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</si>
  <si>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</si>
  <si>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</si>
  <si>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</si>
  <si>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</si>
  <si>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</si>
  <si>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</si>
  <si>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</si>
  <si>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</si>
  <si>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</si>
  <si>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</si>
  <si>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</si>
  <si>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</si>
  <si>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</si>
  <si>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</si>
  <si>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</si>
  <si>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</si>
  <si>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</si>
  <si>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</si>
  <si>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</si>
  <si>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</si>
  <si>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</si>
  <si>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</si>
  <si>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</si>
  <si>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</si>
  <si>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</si>
  <si>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</si>
  <si>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</si>
  <si>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</si>
  <si>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</si>
  <si>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</si>
  <si>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</si>
  <si>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</si>
  <si>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</si>
  <si>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</si>
  <si>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</si>
  <si>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</si>
  <si>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</si>
  <si>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</si>
  <si>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</si>
  <si>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</si>
  <si>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</si>
  <si>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</si>
  <si>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</si>
  <si>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</si>
  <si>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</si>
  <si>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</si>
  <si>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</si>
  <si>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</si>
  <si>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</si>
  <si>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</si>
  <si>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</si>
  <si>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</si>
  <si>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</si>
  <si>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</si>
  <si>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</si>
  <si>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</si>
  <si>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</si>
  <si>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</si>
  <si>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</si>
  <si>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</si>
  <si>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</si>
  <si>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</si>
  <si>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</si>
  <si>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</si>
  <si>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</si>
  <si>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</si>
  <si>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</si>
  <si>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</si>
  <si>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</si>
  <si>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</si>
  <si>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</si>
  <si>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</si>
  <si>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</si>
  <si>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</si>
  <si>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</si>
  <si>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</si>
  <si>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</si>
  <si>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</si>
  <si>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</si>
  <si>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</si>
  <si>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</si>
  <si>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</si>
  <si>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</si>
  <si>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</si>
  <si>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</si>
  <si>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</si>
  <si>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</si>
  <si>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</si>
  <si>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</si>
  <si>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</si>
  <si>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</si>
  <si>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</si>
  <si>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</si>
  <si>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</si>
  <si>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</si>
  <si>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</si>
  <si>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</si>
  <si>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</si>
  <si>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</si>
  <si>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</si>
  <si>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</si>
  <si>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</si>
  <si>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</si>
  <si>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</si>
  <si>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</si>
  <si>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</si>
  <si>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</si>
  <si>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</si>
  <si>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</si>
  <si>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</si>
  <si>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</si>
  <si>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</si>
  <si>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</si>
  <si>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</si>
  <si>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</si>
  <si>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</si>
  <si>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</si>
  <si>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</si>
  <si>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</si>
  <si>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</si>
  <si>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</si>
  <si>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</si>
  <si>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</si>
  <si>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</si>
  <si>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</si>
  <si>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</si>
  <si>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</si>
  <si>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</si>
  <si>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</si>
  <si>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</si>
  <si>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</si>
  <si>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</si>
  <si>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</si>
  <si>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</si>
  <si>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</si>
  <si>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</si>
  <si>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</si>
  <si>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</si>
  <si>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</si>
  <si>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</si>
  <si>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</si>
  <si>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</si>
  <si>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</si>
  <si>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</si>
  <si>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</si>
  <si>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</si>
  <si>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</si>
  <si>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</si>
  <si>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</si>
  <si>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</si>
  <si>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</si>
  <si>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</si>
  <si>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</si>
  <si>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</si>
  <si>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</si>
  <si>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</si>
  <si>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</si>
  <si>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</si>
  <si>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</si>
  <si>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</si>
  <si>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</si>
  <si>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</si>
  <si>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</si>
  <si>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</si>
  <si>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</si>
  <si>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</si>
  <si>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</si>
  <si>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</si>
  <si>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</si>
  <si>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</si>
  <si>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</si>
  <si>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</si>
  <si>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</si>
  <si>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</si>
  <si>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</si>
  <si>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</si>
  <si>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</si>
  <si>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</si>
  <si>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</si>
  <si>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</si>
  <si>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</si>
  <si>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</si>
  <si>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</si>
  <si>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</si>
  <si>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</si>
  <si>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</si>
  <si>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</si>
  <si>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</si>
  <si>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</si>
  <si>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</si>
  <si>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</si>
  <si>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</si>
  <si>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</si>
  <si>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</si>
  <si>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</si>
  <si>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</si>
  <si>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</si>
  <si>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</si>
  <si>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</si>
  <si>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</si>
  <si>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</si>
  <si>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</si>
  <si>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</si>
  <si>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</si>
  <si>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</si>
  <si>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</si>
  <si>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</si>
  <si>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</si>
  <si>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</si>
  <si>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</si>
  <si>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</si>
  <si>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</si>
  <si>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</si>
  <si>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</si>
  <si>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</si>
  <si>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</si>
  <si>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</si>
  <si>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</si>
  <si>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</si>
  <si>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</si>
  <si>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</si>
  <si>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</si>
  <si>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</si>
  <si>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</si>
  <si>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</si>
  <si>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</si>
  <si>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</si>
  <si>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</si>
  <si>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</si>
  <si>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</si>
  <si>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</si>
  <si>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</si>
  <si>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</si>
  <si>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</si>
  <si>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</si>
  <si>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</si>
  <si>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</si>
  <si>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</si>
  <si>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</si>
  <si>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</si>
  <si>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</si>
  <si>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</si>
  <si>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</si>
  <si>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</si>
  <si>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</si>
  <si>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</si>
  <si>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</si>
  <si>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</si>
  <si>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</si>
  <si>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</si>
  <si>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</si>
  <si>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</si>
  <si>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</si>
  <si>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</si>
  <si>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</si>
  <si>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</si>
  <si>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</si>
  <si>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</si>
  <si>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</si>
  <si>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</si>
  <si>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</si>
  <si>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</si>
  <si>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</si>
  <si>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</si>
  <si>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</si>
  <si>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</si>
  <si>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</si>
  <si>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</si>
  <si>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</si>
  <si>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</si>
  <si>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</si>
  <si>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</si>
  <si>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</si>
  <si>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</si>
  <si>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</si>
  <si>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</si>
  <si>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</si>
  <si>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</si>
  <si>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</si>
  <si>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</si>
  <si>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</si>
  <si>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</si>
  <si>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</si>
  <si>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</si>
  <si>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</si>
  <si>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</si>
  <si>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</si>
  <si>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</si>
  <si>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</si>
  <si>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</si>
  <si>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</si>
  <si>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</si>
  <si>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</si>
  <si>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</si>
  <si>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</si>
  <si>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</si>
  <si>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</si>
  <si>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</si>
  <si>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</si>
  <si>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</si>
  <si>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</si>
  <si>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</si>
  <si>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</si>
  <si>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</si>
  <si>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</si>
  <si>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</si>
  <si>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</si>
  <si>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</si>
  <si>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</si>
  <si>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</si>
  <si>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</si>
  <si>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</si>
  <si>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</si>
  <si>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</si>
  <si>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</si>
  <si>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</si>
  <si>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</si>
  <si>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</si>
  <si>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</si>
  <si>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</si>
  <si>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</si>
  <si>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</si>
  <si>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</si>
  <si>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</si>
  <si>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</si>
  <si>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</si>
  <si>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</si>
  <si>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</si>
  <si>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</si>
  <si>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</si>
  <si>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</si>
  <si>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</si>
  <si>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</si>
  <si>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</si>
  <si>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</si>
  <si>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</si>
  <si>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</si>
  <si>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</si>
  <si>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</si>
  <si>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</si>
  <si>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</si>
  <si>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</si>
  <si>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</si>
  <si>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</si>
  <si>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</si>
  <si>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</si>
  <si>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</si>
  <si>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</si>
  <si>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</si>
  <si>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</si>
  <si>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</si>
  <si>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</si>
  <si>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</si>
  <si>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</si>
  <si>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</si>
  <si>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</si>
  <si>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</si>
  <si>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</si>
  <si>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</si>
  <si>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</si>
  <si>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</si>
  <si>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</si>
  <si>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</si>
  <si>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</si>
  <si>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</si>
  <si>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</si>
  <si>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</si>
  <si>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</si>
  <si>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</si>
  <si>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</si>
  <si>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</si>
  <si>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</si>
  <si>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</si>
  <si>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</si>
  <si>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</si>
  <si>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</si>
  <si>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</si>
  <si>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</si>
  <si>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</si>
  <si>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</si>
  <si>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</si>
  <si>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</si>
  <si>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</si>
  <si>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</si>
  <si>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</si>
  <si>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</si>
  <si>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</si>
  <si>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</si>
  <si>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</si>
  <si>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</si>
  <si>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</si>
  <si>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</si>
  <si>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</si>
  <si>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</si>
  <si>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</si>
  <si>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</si>
  <si>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</si>
  <si>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</si>
  <si>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</si>
  <si>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</si>
  <si>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</si>
  <si>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</si>
  <si>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</si>
  <si>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</si>
  <si>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</si>
  <si>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</si>
  <si>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</si>
  <si>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</si>
  <si>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</si>
  <si>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</si>
  <si>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</si>
  <si>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</si>
  <si>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</si>
  <si>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</si>
  <si>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</si>
  <si>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</si>
  <si>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</si>
  <si>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</si>
  <si>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</si>
  <si>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</si>
  <si>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</si>
  <si>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</si>
  <si>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</si>
  <si>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</si>
  <si>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</si>
  <si>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</si>
  <si>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</si>
  <si>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</si>
  <si>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</si>
  <si>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</si>
  <si>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</si>
  <si>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</si>
  <si>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</si>
  <si>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</si>
  <si>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</si>
  <si>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</si>
  <si>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</si>
  <si>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</si>
  <si>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</si>
  <si>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</si>
  <si>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</si>
  <si>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</si>
  <si>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</si>
  <si>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</si>
  <si>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</si>
  <si>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</si>
  <si>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</si>
  <si>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</si>
  <si>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</si>
  <si>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</si>
  <si>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</si>
  <si>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</si>
  <si>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</si>
  <si>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</si>
  <si>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</si>
  <si>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</si>
  <si>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</si>
  <si>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</si>
  <si>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</si>
  <si>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</si>
  <si>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</si>
  <si>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</si>
  <si>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</si>
  <si>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</si>
  <si>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</si>
  <si>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</si>
  <si>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</si>
  <si>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</si>
  <si>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</si>
  <si>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</si>
  <si>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</si>
  <si>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</si>
  <si>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</si>
  <si>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</si>
  <si>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</si>
  <si>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</si>
  <si>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</si>
  <si>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</si>
  <si>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</si>
  <si>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</si>
  <si>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</si>
  <si>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</si>
  <si>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</si>
  <si>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</si>
  <si>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</si>
  <si>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</si>
  <si>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</si>
  <si>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</si>
  <si>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</si>
  <si>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</si>
  <si>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</si>
  <si>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</si>
  <si>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</si>
  <si>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</si>
  <si>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</si>
  <si>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</si>
  <si>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</si>
  <si>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</si>
  <si>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</si>
  <si>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</si>
  <si>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</si>
  <si>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</si>
  <si>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</si>
  <si>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</si>
  <si>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</si>
  <si>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</si>
  <si>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</si>
  <si>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</si>
  <si>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</si>
  <si>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</si>
  <si>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</si>
  <si>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</si>
  <si>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</si>
  <si>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</si>
  <si>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</si>
  <si>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</si>
  <si>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</si>
  <si>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</si>
  <si>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</si>
  <si>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</si>
  <si>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</si>
  <si>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</si>
  <si>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</si>
  <si>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</si>
  <si>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</si>
  <si>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</si>
  <si>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</si>
  <si>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</si>
  <si>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</si>
  <si>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</si>
  <si>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</si>
  <si>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</si>
  <si>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</si>
  <si>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</si>
  <si>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</si>
  <si>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</si>
  <si>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</si>
  <si>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</si>
  <si>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</si>
  <si>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</si>
  <si>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</si>
  <si>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</si>
  <si>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</si>
  <si>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</si>
  <si>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</si>
  <si>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</si>
  <si>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</si>
  <si>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</si>
  <si>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</si>
  <si>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</si>
  <si>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</si>
  <si>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</si>
  <si>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</si>
  <si>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</si>
  <si>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</si>
  <si>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</si>
  <si>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</si>
  <si>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</si>
  <si>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</si>
  <si>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</si>
  <si>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</si>
  <si>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</si>
  <si>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</si>
  <si>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</si>
  <si>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</si>
  <si>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</si>
  <si>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</si>
  <si>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</si>
  <si>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</si>
  <si>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</si>
  <si>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</si>
  <si>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</si>
  <si>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</si>
  <si>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</si>
  <si>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</si>
  <si>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</si>
  <si>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</si>
  <si>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</si>
  <si>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</si>
  <si>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</si>
  <si>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</si>
  <si>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</si>
  <si>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</si>
  <si>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</si>
  <si>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</si>
  <si>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</si>
  <si>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</si>
  <si>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</si>
  <si>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</si>
  <si>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</si>
  <si>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</si>
  <si>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</si>
  <si>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</si>
  <si>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</si>
  <si>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</si>
  <si>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</si>
  <si>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</si>
  <si>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</si>
  <si>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</si>
  <si>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</si>
  <si>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</si>
  <si>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</si>
  <si>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</si>
  <si>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</si>
  <si>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</si>
  <si>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</si>
  <si>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</si>
  <si>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</si>
  <si>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</si>
  <si>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</si>
  <si>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</si>
  <si>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</si>
  <si>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</si>
  <si>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</si>
  <si>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</si>
  <si>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</si>
  <si>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</si>
  <si>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</si>
  <si>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</si>
  <si>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</si>
  <si>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</si>
  <si>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</si>
  <si>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</si>
  <si>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</si>
  <si>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</si>
  <si>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</si>
  <si>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</si>
  <si>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</si>
  <si>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</si>
  <si>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</si>
  <si>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</si>
  <si>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</si>
  <si>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</si>
  <si>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</si>
  <si>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</si>
  <si>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</si>
  <si>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</si>
  <si>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</si>
  <si>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</si>
  <si>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</si>
  <si>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</si>
  <si>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</si>
  <si>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</si>
  <si>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</si>
  <si>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</si>
  <si>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</si>
  <si>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</si>
  <si>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</si>
  <si>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</si>
  <si>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</si>
  <si>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</si>
  <si>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</si>
  <si>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</si>
  <si>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</si>
  <si>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</si>
  <si>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</si>
  <si>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</si>
  <si>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</si>
  <si>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</si>
  <si>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</si>
  <si>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</si>
  <si>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</si>
  <si>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</si>
  <si>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</si>
  <si>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</si>
  <si>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</si>
  <si>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</si>
  <si>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</si>
  <si>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</si>
  <si>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</si>
  <si>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</si>
  <si>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</si>
  <si>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</si>
  <si>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</si>
  <si>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</si>
  <si>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</si>
  <si>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</si>
  <si>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</si>
  <si>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</si>
  <si>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</si>
  <si>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</si>
  <si>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</si>
  <si>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</si>
  <si>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</si>
  <si>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</si>
  <si>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</si>
  <si>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</si>
  <si>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</si>
  <si>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</si>
  <si>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</si>
  <si>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</si>
  <si>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</si>
  <si>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</si>
  <si>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</si>
  <si>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</si>
  <si>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</si>
  <si>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</si>
  <si>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</si>
  <si>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</si>
  <si>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</si>
  <si>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</si>
  <si>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</si>
  <si>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</si>
  <si>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</si>
  <si>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</si>
  <si>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</si>
  <si>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</si>
  <si>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</si>
  <si>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</si>
  <si>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</si>
  <si>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</si>
  <si>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</si>
  <si>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</si>
  <si>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</si>
  <si>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</si>
  <si>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</si>
  <si>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</si>
  <si>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</si>
  <si>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</si>
  <si>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</si>
  <si>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</si>
  <si>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</si>
  <si>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</si>
  <si>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</si>
  <si>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</si>
  <si>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</si>
  <si>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</si>
  <si>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</si>
  <si>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</si>
  <si>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</si>
  <si>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</si>
  <si>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</si>
  <si>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</si>
  <si>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</si>
  <si>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</si>
  <si>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</si>
  <si>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</si>
  <si>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</si>
  <si>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</si>
  <si>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</si>
  <si>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</si>
  <si>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</si>
  <si>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</si>
  <si>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</si>
  <si>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</si>
  <si>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</si>
  <si>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</si>
  <si>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</si>
  <si>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</si>
  <si>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</si>
  <si>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</si>
  <si>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</si>
  <si>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</si>
  <si>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</si>
  <si>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</si>
  <si>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</si>
  <si>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</si>
  <si>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</si>
  <si>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</si>
  <si>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</si>
  <si>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</si>
  <si>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</si>
  <si>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</si>
  <si>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</si>
  <si>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</si>
  <si>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</si>
  <si>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</si>
  <si>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</si>
  <si>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</si>
  <si>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</si>
  <si>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</si>
  <si>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</si>
  <si>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</si>
  <si>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</si>
  <si>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</si>
  <si>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</si>
  <si>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</si>
  <si>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</si>
  <si>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</si>
  <si>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</si>
  <si>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</si>
  <si>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</si>
  <si>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</si>
  <si>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</si>
  <si>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</si>
  <si>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</si>
  <si>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</si>
  <si>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</si>
  <si>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</si>
  <si>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</si>
  <si>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</si>
  <si>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</si>
  <si>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</si>
  <si>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</si>
  <si>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</si>
  <si>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</si>
  <si>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</si>
  <si>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</si>
  <si>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</si>
  <si>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</si>
  <si>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</si>
  <si>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</si>
  <si>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</si>
  <si>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</si>
  <si>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</si>
  <si>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</si>
  <si>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</si>
  <si>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</si>
  <si>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</si>
  <si>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</si>
  <si>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</si>
  <si>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</si>
  <si>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</si>
  <si>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</si>
  <si>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</si>
  <si>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</si>
  <si>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</si>
  <si>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</si>
  <si>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</si>
  <si>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</si>
  <si>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</si>
  <si>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</si>
  <si>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</si>
  <si>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</si>
  <si>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</si>
  <si>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</si>
  <si>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</si>
  <si>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</si>
  <si>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</si>
  <si>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</si>
  <si>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</si>
  <si>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</si>
  <si>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</si>
  <si>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</si>
  <si>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</si>
  <si>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</si>
  <si>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</si>
  <si>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</si>
  <si>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</si>
  <si>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</si>
  <si>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</si>
  <si>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</si>
  <si>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</si>
  <si>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</si>
  <si>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</si>
  <si>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</si>
  <si>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</si>
  <si>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</si>
  <si>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</si>
  <si>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</si>
  <si>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</si>
  <si>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</si>
  <si>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</si>
  <si>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</si>
  <si>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</si>
  <si>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</si>
  <si>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</si>
  <si>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</si>
  <si>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</si>
  <si>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</si>
  <si>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</si>
  <si>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</si>
  <si>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</si>
  <si>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</si>
  <si>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</si>
  <si>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</si>
  <si>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</si>
  <si>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</si>
  <si>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</si>
  <si>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</si>
  <si>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</si>
  <si>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</si>
  <si>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</si>
  <si>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</si>
  <si>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</si>
  <si>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</si>
  <si>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</si>
  <si>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</si>
  <si>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</si>
  <si>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</si>
  <si>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</si>
  <si>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</si>
  <si>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</si>
  <si>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</si>
  <si>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</si>
  <si>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</si>
  <si>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</si>
  <si>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</si>
  <si>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</si>
  <si>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</si>
  <si>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</si>
  <si>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</si>
  <si>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</si>
  <si>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</si>
  <si>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</si>
  <si>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</si>
  <si>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</si>
  <si>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</si>
  <si>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</si>
  <si>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</si>
  <si>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</si>
  <si>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</si>
  <si>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</si>
  <si>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</si>
  <si>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</si>
  <si>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</si>
  <si>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</si>
  <si>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</si>
  <si>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</si>
  <si>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</si>
  <si>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</si>
  <si>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</si>
  <si>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</si>
  <si>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</si>
  <si>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</si>
  <si>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</si>
  <si>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</si>
  <si>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</si>
  <si>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</si>
  <si>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</si>
  <si>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</si>
  <si>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</si>
  <si>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</si>
  <si>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</si>
  <si>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</si>
  <si>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</si>
  <si>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</si>
  <si>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</si>
  <si>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</si>
  <si>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</si>
  <si>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</si>
  <si>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</si>
  <si>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</si>
  <si>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</si>
  <si>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</si>
  <si>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</si>
  <si>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</si>
  <si>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</si>
  <si>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</si>
  <si>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</si>
  <si>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</si>
  <si>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</si>
  <si>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</si>
  <si>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</si>
  <si>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</si>
  <si>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</si>
  <si>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</si>
  <si>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</si>
  <si>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</si>
  <si>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</si>
  <si>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</si>
  <si>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</si>
  <si>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</si>
  <si>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</si>
  <si>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</si>
  <si>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</si>
  <si>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</si>
  <si>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</si>
  <si>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</si>
  <si>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</si>
  <si>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</si>
  <si>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</si>
  <si>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</si>
  <si>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</si>
  <si>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</si>
  <si>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</si>
  <si>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</si>
  <si>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</si>
  <si>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</si>
  <si>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</si>
  <si>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</si>
  <si>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</si>
  <si>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</si>
  <si>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</si>
  <si>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</si>
  <si>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</si>
  <si>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</si>
  <si>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</si>
  <si>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</si>
  <si>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</si>
  <si>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</si>
  <si>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</si>
  <si>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</si>
  <si>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</si>
  <si>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</si>
  <si>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</si>
  <si>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</si>
  <si>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</si>
  <si>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</si>
  <si>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</si>
  <si>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</si>
  <si>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</si>
  <si>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</si>
  <si>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</si>
  <si>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</si>
  <si>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</si>
  <si>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</si>
  <si>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</si>
  <si>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</si>
  <si>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</si>
  <si>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</si>
  <si>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</si>
  <si>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</si>
  <si>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</si>
  <si>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</si>
  <si>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</si>
  <si>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</si>
  <si>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</si>
  <si>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</si>
  <si>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</si>
  <si>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</si>
  <si>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</si>
  <si>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</si>
  <si>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</si>
  <si>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</si>
  <si>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</si>
  <si>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</si>
  <si>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</si>
  <si>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</si>
  <si>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</si>
  <si>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</si>
  <si>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</si>
  <si>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</si>
  <si>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</si>
  <si>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</si>
  <si>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</si>
  <si>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</si>
  <si>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</si>
  <si>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</si>
  <si>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</si>
  <si>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</si>
  <si>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</si>
  <si>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</si>
  <si>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</si>
  <si>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</si>
  <si>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</si>
  <si>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</si>
  <si>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</si>
  <si>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</si>
  <si>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</si>
  <si>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</si>
  <si>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</si>
  <si>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</si>
  <si>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</si>
  <si>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</si>
  <si>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</si>
  <si>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</si>
  <si>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</si>
  <si>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</si>
  <si>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</si>
  <si>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</si>
  <si>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</si>
  <si>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</si>
  <si>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</si>
  <si>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</si>
  <si>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</si>
  <si>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</si>
  <si>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</si>
  <si>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</si>
  <si>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</si>
  <si>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</si>
  <si>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</si>
  <si>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</si>
  <si>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</si>
  <si>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</si>
  <si>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</si>
  <si>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</si>
  <si>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</si>
  <si>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</si>
  <si>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</si>
  <si>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</si>
  <si>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</si>
  <si>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</si>
  <si>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</si>
  <si>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</si>
  <si>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</si>
  <si>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</si>
  <si>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</si>
  <si>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</si>
  <si>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</si>
  <si>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</si>
  <si>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</si>
  <si>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</si>
  <si>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</si>
  <si>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</si>
  <si>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</si>
  <si>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</si>
  <si>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</si>
  <si>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</si>
  <si>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</si>
  <si>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</si>
  <si>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</si>
  <si>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</si>
  <si>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</si>
  <si>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</si>
  <si>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</si>
  <si>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</si>
  <si>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</si>
  <si>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</si>
  <si>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</si>
  <si>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</si>
  <si>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</si>
  <si>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</si>
  <si>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</si>
  <si>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</si>
  <si>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</si>
  <si>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</si>
  <si>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</si>
  <si>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</si>
  <si>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</si>
  <si>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</si>
  <si>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</si>
  <si>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</si>
  <si>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</si>
  <si>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</si>
  <si>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</si>
  <si>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</si>
  <si>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</si>
  <si>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</si>
  <si>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</si>
  <si>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</si>
  <si>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</si>
  <si>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</si>
  <si>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</si>
  <si>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</si>
  <si>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</si>
  <si>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</si>
  <si>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</si>
  <si>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</si>
  <si>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</si>
  <si>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</si>
  <si>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</si>
  <si>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</si>
  <si>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</si>
  <si>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</si>
  <si>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</si>
  <si>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</si>
  <si>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</si>
  <si>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</si>
  <si>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</si>
  <si>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</si>
  <si>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</si>
  <si>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</si>
  <si>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</si>
  <si>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</si>
  <si>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</si>
  <si>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</si>
  <si>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</si>
  <si>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</si>
  <si>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</si>
  <si>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</si>
  <si>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</si>
  <si>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</si>
  <si>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</si>
  <si>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</si>
  <si>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</si>
  <si>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</si>
  <si>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</si>
  <si>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</si>
  <si>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</si>
  <si>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</si>
  <si>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</si>
  <si>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</si>
  <si>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</si>
  <si>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</si>
  <si>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</si>
  <si>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</si>
  <si>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</si>
  <si>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</si>
  <si>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</si>
  <si>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</si>
  <si>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</si>
  <si>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</si>
  <si>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</si>
  <si>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</si>
  <si>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</si>
  <si>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</si>
  <si>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</si>
  <si>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</si>
  <si>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</si>
  <si>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</si>
  <si>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</si>
  <si>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</si>
  <si>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</si>
  <si>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</si>
  <si>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</si>
  <si>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</si>
  <si>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</si>
  <si>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</si>
  <si>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</si>
  <si>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</si>
  <si>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</si>
  <si>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</si>
  <si>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</si>
  <si>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</si>
  <si>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</si>
  <si>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</si>
  <si>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</si>
  <si>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</si>
  <si>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</si>
  <si>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</si>
  <si>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</si>
  <si>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</si>
  <si>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</si>
  <si>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</si>
  <si>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</si>
  <si>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</si>
  <si>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</si>
  <si>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</si>
  <si>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</si>
  <si>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</si>
  <si>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</si>
  <si>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</si>
  <si>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</si>
  <si>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</si>
  <si>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</si>
  <si>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</si>
  <si>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</si>
  <si>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</si>
  <si>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</si>
  <si>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</si>
  <si>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</si>
  <si>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</si>
  <si>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</si>
  <si>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</si>
  <si>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</si>
  <si>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</si>
  <si>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</si>
  <si>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</si>
  <si>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</si>
  <si>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</si>
  <si>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</si>
  <si>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</si>
  <si>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</si>
  <si>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</si>
  <si>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</si>
  <si>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</si>
  <si>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</si>
  <si>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</si>
  <si>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</si>
  <si>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</si>
  <si>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</si>
  <si>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</si>
  <si>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</si>
  <si>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</si>
  <si>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</si>
  <si>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</si>
  <si>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</si>
  <si>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</si>
  <si>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</si>
  <si>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</si>
  <si>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</si>
  <si>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</si>
  <si>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</si>
  <si>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</si>
  <si>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</si>
  <si>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</si>
  <si>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</si>
  <si>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</si>
  <si>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</si>
  <si>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</si>
  <si>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</si>
  <si>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</si>
  <si>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</si>
  <si>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</si>
  <si>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</si>
  <si>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</si>
  <si>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</si>
  <si>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</si>
  <si>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</si>
  <si>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</si>
  <si>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</si>
  <si>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</si>
  <si>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</si>
  <si>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</si>
  <si>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</si>
  <si>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</si>
  <si>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</si>
  <si>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</si>
  <si>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</si>
  <si>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</si>
  <si>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</si>
  <si>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</si>
  <si>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</si>
  <si>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</si>
  <si>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</si>
  <si>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</si>
  <si>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</si>
  <si>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</si>
  <si>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</si>
  <si>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</si>
  <si>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</si>
  <si>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</si>
  <si>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</si>
  <si>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</si>
  <si>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</si>
  <si>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</si>
  <si>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</si>
  <si>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</si>
  <si>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</si>
  <si>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</si>
  <si>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</si>
  <si>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</si>
  <si>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</si>
  <si>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</si>
  <si>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</si>
  <si>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</si>
  <si>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</si>
  <si>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</si>
  <si>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</si>
  <si>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</si>
  <si>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</si>
  <si>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</si>
  <si>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</si>
  <si>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</si>
  <si>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</si>
  <si>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</si>
  <si>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</si>
  <si>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</si>
  <si>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</si>
  <si>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</si>
  <si>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</si>
  <si>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</si>
  <si>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</si>
  <si>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</si>
  <si>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</si>
  <si>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</si>
  <si>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</si>
  <si>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</si>
  <si>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</si>
  <si>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</si>
  <si>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</si>
  <si>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</si>
  <si>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</si>
  <si>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</si>
  <si>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</si>
  <si>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</si>
  <si>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</si>
  <si>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</si>
  <si>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</si>
  <si>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</si>
  <si>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</si>
  <si>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</si>
  <si>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</si>
  <si>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</si>
  <si>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</si>
  <si>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</si>
  <si>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</si>
  <si>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</si>
  <si>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</si>
  <si>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</si>
  <si>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</si>
  <si>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</si>
  <si>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</si>
  <si>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</si>
  <si>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</si>
  <si>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</si>
  <si>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</si>
  <si>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</si>
  <si>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</si>
  <si>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</si>
  <si>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</si>
  <si>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</si>
  <si>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</si>
  <si>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</si>
  <si>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</si>
  <si>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</si>
  <si>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</si>
  <si>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</si>
  <si>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</si>
  <si>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</si>
  <si>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</si>
  <si>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</si>
  <si>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</si>
  <si>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</si>
  <si>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</si>
  <si>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</si>
  <si>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</si>
  <si>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</si>
  <si>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</si>
  <si>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</si>
  <si>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</si>
  <si>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</si>
  <si>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</si>
  <si>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</si>
  <si>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</si>
  <si>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</si>
  <si>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</si>
  <si>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</si>
  <si>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</si>
  <si>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</si>
  <si>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</si>
  <si>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</si>
  <si>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</si>
  <si>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</si>
  <si>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</si>
  <si>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</si>
  <si>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</si>
  <si>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</si>
  <si>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</si>
  <si>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</si>
  <si>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</si>
  <si>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</si>
  <si>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</si>
  <si>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</si>
  <si>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</si>
  <si>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</si>
  <si>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</si>
  <si>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</si>
  <si>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</si>
  <si>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</si>
  <si>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</si>
  <si>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</si>
  <si>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</si>
  <si>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</si>
  <si>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</si>
  <si>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</si>
  <si>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</si>
  <si>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</si>
  <si>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</si>
  <si>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</si>
  <si>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</si>
  <si>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</si>
  <si>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</si>
  <si>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</si>
  <si>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</si>
  <si>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</si>
  <si>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</si>
  <si>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</si>
  <si>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</si>
  <si>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</si>
  <si>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</si>
  <si>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</si>
  <si>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</si>
  <si>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</si>
  <si>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</si>
  <si>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</si>
  <si>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</si>
  <si>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</si>
  <si>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</si>
  <si>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</si>
  <si>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</si>
  <si>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</si>
  <si>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</si>
  <si>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</si>
  <si>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</si>
  <si>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</si>
  <si>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</si>
  <si>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</si>
  <si>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</si>
  <si>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</si>
  <si>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</si>
  <si>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</si>
  <si>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</si>
  <si>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</si>
  <si>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</si>
  <si>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</si>
  <si>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</si>
  <si>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</si>
  <si>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</si>
  <si>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</si>
  <si>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</si>
  <si>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</si>
  <si>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</si>
  <si>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</si>
  <si>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</si>
  <si>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</si>
  <si>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</si>
  <si>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</si>
  <si>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</si>
  <si>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</si>
  <si>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</si>
  <si>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</si>
  <si>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</si>
  <si>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</si>
  <si>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</si>
  <si>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</si>
  <si>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</si>
  <si>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</si>
  <si>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</si>
  <si>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</si>
  <si>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</si>
  <si>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</si>
  <si>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</si>
  <si>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</si>
  <si>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</si>
  <si>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</si>
  <si>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</si>
  <si>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</si>
  <si>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</si>
  <si>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</si>
  <si>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</si>
  <si>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</si>
  <si>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</si>
  <si>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</si>
  <si>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</si>
  <si>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</si>
  <si>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</si>
  <si>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</si>
  <si>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</si>
  <si>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</si>
  <si>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</si>
  <si>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</si>
  <si>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</si>
  <si>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</si>
  <si>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</si>
  <si>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</si>
  <si>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</si>
  <si>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</si>
  <si>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</si>
  <si>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</si>
  <si>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</si>
  <si>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</si>
  <si>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</si>
  <si>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</si>
  <si>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</si>
  <si>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</si>
  <si>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</si>
  <si>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</si>
  <si>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</si>
  <si>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</si>
  <si>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</si>
  <si>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</si>
  <si>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</si>
  <si>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</si>
  <si>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</si>
  <si>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</si>
  <si>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</si>
  <si>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</si>
  <si>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</si>
  <si>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</si>
  <si>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</si>
  <si>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</si>
  <si>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</si>
  <si>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</si>
  <si>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</si>
  <si>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</si>
  <si>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</si>
  <si>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</si>
  <si>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</si>
  <si>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</si>
  <si>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</si>
  <si>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</si>
  <si>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</si>
  <si>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</si>
  <si>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</si>
  <si>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</si>
  <si>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</si>
  <si>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</si>
  <si>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</si>
  <si>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</si>
  <si>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</si>
  <si>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</si>
  <si>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</si>
  <si>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</si>
  <si>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</si>
  <si>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</si>
  <si>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</si>
  <si>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</si>
  <si>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</si>
  <si>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</si>
  <si>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</si>
  <si>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</si>
  <si>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</si>
  <si>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</si>
  <si>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</si>
  <si>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</si>
  <si>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</si>
  <si>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</si>
  <si>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</si>
  <si>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</si>
  <si>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</si>
  <si>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</si>
  <si>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</si>
  <si>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</si>
  <si>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</si>
  <si>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</si>
  <si>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</si>
  <si>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</si>
  <si>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</si>
  <si>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</si>
  <si>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</si>
  <si>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</si>
  <si>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</si>
  <si>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</si>
  <si>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</si>
  <si>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</si>
  <si>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</si>
  <si>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</si>
  <si>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</si>
  <si>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</si>
  <si>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</si>
  <si>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</si>
  <si>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</si>
  <si>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</si>
  <si>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</si>
  <si>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</si>
  <si>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</si>
  <si>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</si>
  <si>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</si>
  <si>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</si>
  <si>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</si>
  <si>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</si>
  <si>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</si>
  <si>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</si>
  <si>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</si>
  <si>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</si>
  <si>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</si>
  <si>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</si>
  <si>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</si>
  <si>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</si>
  <si>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</si>
  <si>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</si>
  <si>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</si>
  <si>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</si>
  <si>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</si>
  <si>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</si>
  <si>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</si>
  <si>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</si>
  <si>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</si>
  <si>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</si>
  <si>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</si>
  <si>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</si>
  <si>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</si>
  <si>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</si>
  <si>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</si>
  <si>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</si>
  <si>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</si>
  <si>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</si>
  <si>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</si>
  <si>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</si>
  <si>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</si>
  <si>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</si>
  <si>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</si>
  <si>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</si>
  <si>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</si>
  <si>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</si>
  <si>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</si>
  <si>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</si>
  <si>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</si>
  <si>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</si>
  <si>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</si>
  <si>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</si>
  <si>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</si>
  <si>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</si>
  <si>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</si>
  <si>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</si>
  <si>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</si>
  <si>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</si>
  <si>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</si>
  <si>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</si>
  <si>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</si>
  <si>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</si>
  <si>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</si>
  <si>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</si>
  <si>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</si>
  <si>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</si>
  <si>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</si>
  <si>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</si>
  <si>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</si>
  <si>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</si>
  <si>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</si>
  <si>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</si>
  <si>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</si>
  <si>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</si>
  <si>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</si>
  <si>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</si>
  <si>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</si>
  <si>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</si>
  <si>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</si>
  <si>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</si>
  <si>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</si>
  <si>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</si>
  <si>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</si>
  <si>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</si>
  <si>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</si>
  <si>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</si>
  <si>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</si>
  <si>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</si>
  <si>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</si>
  <si>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</si>
  <si>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</si>
  <si>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</si>
  <si>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</si>
  <si>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</si>
  <si>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</si>
  <si>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</si>
  <si>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</si>
  <si>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</si>
  <si>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</si>
  <si>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</si>
  <si>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</si>
  <si>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</si>
  <si>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</si>
  <si>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</si>
  <si>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</si>
  <si>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</si>
  <si>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</si>
  <si>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</si>
  <si>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</si>
  <si>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</si>
  <si>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</si>
  <si>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</si>
  <si>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</si>
  <si>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</si>
  <si>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</si>
  <si>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</si>
  <si>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</si>
  <si>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</si>
  <si>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</si>
  <si>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</si>
  <si>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</si>
  <si>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</si>
  <si>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</si>
  <si>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</si>
  <si>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</si>
  <si>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</si>
  <si>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</si>
  <si>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</si>
  <si>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</si>
  <si>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</si>
  <si>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</si>
  <si>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</si>
  <si>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</si>
  <si>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</si>
  <si>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</si>
  <si>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</si>
  <si>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</si>
  <si>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</si>
  <si>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</si>
  <si>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</si>
  <si>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</si>
  <si>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</si>
  <si>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</si>
  <si>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</si>
  <si>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</si>
  <si>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</si>
  <si>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</si>
  <si>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</si>
  <si>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</si>
  <si>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</si>
  <si>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</si>
  <si>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</si>
  <si>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</si>
  <si>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</si>
  <si>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</si>
  <si>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</si>
  <si>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</si>
  <si>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</si>
  <si>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</si>
  <si>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</si>
  <si>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</si>
  <si>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</si>
  <si>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</si>
  <si>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</si>
  <si>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</si>
  <si>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</si>
  <si>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</si>
  <si>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</si>
  <si>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</si>
  <si>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</si>
  <si>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</si>
  <si>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</si>
  <si>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</si>
  <si>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</si>
  <si>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</si>
  <si>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</si>
  <si>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</si>
  <si>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</si>
  <si>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</si>
  <si>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</si>
  <si>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</si>
  <si>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</si>
  <si>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</si>
  <si>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</si>
  <si>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</si>
  <si>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</si>
  <si>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</si>
  <si>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</si>
  <si>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</si>
  <si>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</si>
  <si>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</si>
  <si>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</si>
  <si>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</si>
  <si>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</si>
  <si>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</si>
  <si>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</si>
  <si>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</si>
  <si>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</si>
  <si>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</si>
  <si>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</si>
  <si>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</si>
  <si>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</si>
  <si>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</si>
  <si>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</si>
  <si>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</si>
  <si>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</si>
  <si>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</si>
  <si>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</si>
  <si>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</si>
  <si>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</si>
  <si>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</si>
  <si>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</si>
  <si>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</si>
  <si>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</si>
  <si>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</si>
  <si>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</si>
  <si>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</si>
  <si>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</si>
  <si>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</si>
  <si>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</si>
  <si>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</si>
  <si>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</si>
  <si>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</si>
  <si>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</si>
  <si>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</si>
  <si>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</si>
  <si>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</si>
  <si>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</si>
  <si>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</si>
  <si>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</si>
  <si>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</si>
  <si>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</si>
  <si>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</si>
  <si>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</si>
  <si>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</si>
  <si>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</si>
  <si>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</si>
  <si>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</si>
  <si>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</si>
  <si>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</si>
  <si>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</si>
  <si>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</si>
  <si>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</si>
  <si>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</si>
  <si>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</si>
  <si>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</si>
  <si>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</si>
  <si>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</si>
  <si>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</si>
  <si>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</si>
  <si>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</si>
  <si>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</si>
  <si>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</si>
  <si>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</si>
  <si>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</si>
  <si>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</si>
  <si>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</si>
  <si>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</si>
  <si>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</si>
  <si>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</si>
  <si>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</si>
  <si>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</si>
  <si>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</si>
  <si>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</si>
  <si>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</si>
  <si>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</si>
  <si>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</si>
  <si>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</si>
  <si>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</si>
  <si>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</si>
  <si>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</si>
  <si>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</si>
  <si>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</si>
  <si>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</si>
  <si>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</si>
  <si>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</si>
  <si>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</si>
  <si>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</si>
  <si>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</si>
  <si>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</si>
  <si>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</si>
  <si>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</si>
  <si>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</si>
  <si>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</si>
  <si>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</si>
  <si>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</si>
  <si>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</si>
  <si>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</si>
  <si>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</si>
  <si>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</si>
  <si>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</si>
  <si>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</si>
  <si>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</si>
  <si>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</si>
  <si>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</si>
  <si>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</si>
  <si>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</si>
  <si>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</si>
  <si>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</si>
  <si>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</si>
  <si>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</si>
  <si>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</si>
  <si>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</si>
  <si>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</si>
  <si>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</si>
  <si>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</si>
  <si>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</si>
  <si>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</si>
  <si>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</si>
  <si>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</si>
  <si>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</si>
  <si>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</si>
  <si>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</si>
  <si>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</si>
  <si>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</si>
  <si>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</si>
  <si>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</si>
  <si>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</si>
  <si>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</si>
  <si>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</si>
  <si>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</si>
  <si>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</si>
  <si>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</si>
  <si>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</si>
  <si>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</si>
  <si>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</si>
  <si>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</si>
  <si>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</si>
  <si>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</si>
  <si>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</si>
  <si>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</si>
  <si>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</si>
  <si>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</si>
  <si>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</si>
  <si>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</si>
  <si>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</si>
  <si>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</si>
  <si>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</si>
  <si>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</si>
  <si>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</si>
  <si>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</si>
  <si>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</si>
  <si>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</si>
  <si>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</si>
  <si>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</si>
  <si>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</si>
  <si>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</si>
  <si>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</si>
  <si>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</si>
  <si>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</si>
  <si>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</si>
  <si>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</si>
  <si>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</si>
  <si>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</si>
  <si>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</si>
  <si>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</si>
  <si>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</si>
  <si>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</si>
  <si>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</si>
  <si>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</si>
  <si>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</si>
  <si>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</si>
  <si>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</si>
  <si>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</si>
  <si>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</si>
  <si>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</si>
  <si>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</si>
  <si>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</si>
  <si>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</si>
  <si>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</si>
  <si>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</si>
  <si>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</si>
  <si>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</si>
  <si>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</si>
  <si>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</si>
  <si>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</si>
  <si>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</si>
  <si>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</si>
  <si>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</si>
  <si>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</si>
  <si>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</si>
  <si>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</si>
  <si>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</si>
  <si>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</si>
  <si>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</si>
  <si>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</si>
  <si>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</si>
  <si>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</si>
  <si>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</si>
  <si>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</si>
  <si>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</si>
  <si>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</si>
  <si>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</si>
  <si>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</si>
  <si>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</si>
  <si>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</si>
  <si>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</si>
  <si>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</si>
  <si>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</si>
  <si>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</si>
  <si>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</si>
  <si>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</si>
  <si>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</si>
  <si>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</si>
  <si>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</si>
  <si>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</si>
  <si>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</si>
  <si>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</si>
  <si>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</si>
  <si>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</si>
  <si>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</si>
  <si>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</si>
  <si>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</si>
  <si>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</si>
  <si>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</si>
  <si>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</si>
  <si>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</si>
  <si>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</si>
  <si>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</si>
  <si>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</si>
  <si>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</si>
  <si>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</si>
  <si>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</si>
  <si>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</si>
  <si>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</si>
  <si>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</si>
  <si>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</si>
  <si>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</si>
  <si>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</si>
  <si>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</si>
  <si>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</si>
  <si>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</si>
  <si>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</si>
  <si>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</si>
  <si>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</si>
  <si>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</si>
  <si>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</si>
  <si>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</si>
  <si>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</si>
  <si>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</si>
  <si>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</si>
  <si>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</si>
  <si>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</si>
  <si>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</si>
  <si>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</si>
  <si>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</si>
  <si>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</si>
  <si>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</si>
  <si>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</si>
  <si>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</si>
  <si>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</si>
  <si>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</si>
  <si>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</si>
  <si>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</si>
  <si>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</si>
  <si>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</si>
  <si>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</si>
  <si>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</si>
  <si>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</si>
  <si>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</si>
  <si>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</si>
  <si>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</si>
  <si>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</si>
  <si>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</si>
  <si>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</si>
  <si>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</si>
  <si>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</si>
  <si>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</si>
  <si>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</si>
  <si>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</si>
  <si>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</si>
  <si>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</si>
  <si>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</si>
  <si>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</si>
  <si>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</si>
  <si>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</si>
  <si>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</si>
  <si>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</si>
  <si>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</si>
  <si>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</si>
  <si>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</si>
  <si>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</si>
  <si>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</si>
  <si>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</si>
  <si>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</si>
  <si>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</si>
  <si>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</si>
  <si>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</si>
  <si>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</si>
  <si>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</si>
  <si>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</si>
  <si>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</si>
  <si>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</si>
  <si>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</si>
  <si>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</si>
  <si>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</si>
  <si>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</si>
  <si>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</si>
  <si>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</si>
  <si>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</si>
  <si>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</si>
  <si>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</si>
  <si>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</si>
  <si>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</si>
  <si>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</si>
  <si>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</si>
  <si>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</si>
  <si>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</si>
  <si>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</si>
  <si>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</si>
  <si>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</si>
  <si>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</si>
  <si>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</si>
  <si>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</si>
  <si>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</si>
  <si>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</si>
  <si>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</si>
  <si>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</si>
  <si>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</si>
  <si>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</si>
  <si>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</si>
  <si>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</si>
  <si>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</si>
  <si>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</si>
  <si>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</si>
  <si>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</si>
  <si>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</si>
  <si>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</si>
  <si>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</si>
  <si>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</si>
  <si>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</si>
  <si>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</si>
  <si>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</si>
  <si>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</si>
  <si>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</si>
  <si>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</si>
  <si>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</si>
  <si>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</si>
  <si>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</si>
  <si>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</si>
  <si>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</si>
  <si>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</si>
  <si>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</si>
  <si>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</si>
  <si>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</si>
  <si>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</si>
  <si>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</si>
  <si>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</si>
  <si>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</si>
  <si>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</si>
  <si>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</si>
  <si>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</si>
  <si>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</si>
  <si>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</si>
  <si>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</si>
  <si>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</si>
  <si>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</si>
  <si>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</si>
  <si>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</si>
  <si>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</si>
  <si>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</si>
  <si>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</si>
  <si>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</si>
  <si>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</si>
  <si>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</si>
  <si>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</si>
  <si>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</si>
  <si>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</si>
  <si>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</si>
  <si>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</si>
  <si>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</si>
  <si>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</si>
  <si>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</si>
  <si>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</si>
  <si>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</si>
  <si>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</si>
  <si>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</si>
  <si>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</si>
  <si>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</si>
  <si>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</si>
  <si>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</si>
  <si>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</si>
  <si>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</si>
  <si>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</si>
  <si>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</si>
  <si>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</si>
  <si>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</si>
  <si>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</si>
  <si>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</si>
  <si>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</si>
  <si>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</si>
  <si>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</si>
  <si>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</si>
  <si>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</si>
  <si>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</si>
  <si>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</si>
  <si>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</si>
  <si>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</si>
  <si>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</si>
  <si>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</si>
  <si>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</si>
  <si>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</si>
  <si>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</si>
  <si>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</si>
  <si>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</si>
  <si>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</si>
  <si>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</si>
  <si>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</si>
  <si>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</si>
  <si>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</si>
  <si>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</si>
  <si>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</si>
  <si>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</si>
  <si>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</si>
  <si>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</si>
  <si>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</si>
  <si>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</si>
  <si>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</si>
  <si>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</si>
  <si>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</si>
  <si>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</si>
  <si>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</si>
  <si>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</si>
  <si>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</si>
  <si>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</si>
  <si>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</si>
  <si>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</si>
  <si>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</si>
  <si>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</si>
  <si>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</si>
  <si>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</si>
  <si>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</si>
  <si>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</si>
  <si>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</si>
  <si>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</si>
  <si>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</si>
  <si>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</si>
  <si>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</si>
  <si>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</si>
  <si>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</si>
  <si>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</si>
  <si>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</si>
  <si>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</si>
  <si>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</si>
  <si>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</si>
  <si>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</si>
  <si>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</si>
  <si>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</si>
  <si>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</si>
  <si>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</si>
  <si>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</si>
  <si>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</si>
  <si>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</si>
  <si>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</si>
  <si>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</si>
  <si>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</si>
  <si>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</si>
  <si>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</si>
  <si>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</si>
  <si>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</si>
  <si>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</si>
  <si>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</si>
  <si>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</si>
  <si>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</si>
  <si>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</si>
  <si>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</si>
  <si>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</si>
  <si>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</si>
  <si>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</si>
  <si>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</si>
  <si>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</si>
  <si>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</si>
  <si>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</si>
  <si>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</si>
  <si>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</si>
  <si>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</si>
  <si>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</si>
  <si>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</si>
  <si>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</si>
  <si>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</si>
  <si>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</si>
  <si>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</si>
  <si>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</si>
  <si>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</si>
  <si>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</si>
  <si>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</si>
  <si>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</si>
  <si>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</si>
  <si>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</si>
  <si>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</si>
  <si>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</si>
  <si>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</si>
  <si>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</si>
  <si>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</si>
  <si>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</si>
  <si>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</si>
  <si>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</si>
  <si>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</si>
  <si>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</si>
  <si>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</si>
  <si>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</si>
  <si>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</si>
  <si>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</si>
  <si>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</si>
  <si>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</si>
  <si>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</si>
  <si>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</si>
  <si>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</si>
  <si>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</si>
  <si>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</si>
  <si>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</si>
  <si>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</si>
  <si>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</si>
  <si>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</si>
  <si>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</si>
  <si>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</si>
  <si>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</si>
  <si>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</si>
  <si>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</si>
  <si>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</si>
  <si>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</si>
  <si>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</si>
  <si>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</si>
  <si>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</si>
  <si>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</si>
  <si>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</si>
  <si>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</si>
  <si>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</si>
  <si>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</si>
  <si>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</si>
  <si>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</si>
  <si>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</si>
  <si>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</si>
  <si>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</si>
  <si>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</si>
  <si>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</si>
  <si>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</si>
  <si>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</si>
  <si>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</si>
  <si>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</si>
  <si>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</si>
  <si>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</si>
  <si>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</si>
  <si>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</si>
  <si>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</si>
  <si>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</si>
  <si>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</si>
  <si>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</si>
  <si>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</si>
  <si>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</si>
  <si>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</si>
  <si>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</si>
  <si>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</si>
  <si>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</si>
  <si>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</si>
  <si>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</si>
  <si>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</si>
  <si>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</si>
  <si>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</si>
  <si>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</si>
  <si>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</si>
  <si>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</si>
  <si>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</si>
  <si>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</si>
  <si>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</si>
  <si>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</si>
  <si>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</si>
  <si>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</si>
  <si>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</si>
  <si>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</si>
  <si>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</si>
  <si>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</si>
  <si>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</si>
  <si>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</si>
  <si>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</si>
  <si>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</si>
  <si>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</si>
  <si>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</si>
  <si>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</si>
  <si>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</si>
  <si>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</si>
  <si>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</si>
  <si>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</si>
  <si>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</si>
  <si>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</si>
  <si>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</si>
  <si>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</si>
  <si>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</si>
  <si>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</si>
  <si>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</si>
  <si>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</si>
  <si>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</si>
  <si>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</si>
  <si>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</si>
  <si>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</si>
  <si>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</si>
  <si>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</si>
  <si>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</si>
  <si>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</si>
  <si>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</si>
  <si>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</si>
  <si>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</si>
  <si>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</si>
  <si>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</si>
  <si>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</si>
  <si>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</si>
  <si>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</si>
  <si>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</si>
  <si>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</si>
  <si>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</si>
  <si>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</si>
  <si>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</si>
  <si>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</si>
  <si>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</si>
  <si>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</si>
  <si>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</si>
  <si>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</si>
  <si>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</si>
  <si>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</si>
  <si>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</si>
  <si>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</si>
  <si>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</si>
  <si>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</si>
  <si>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</si>
  <si>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</si>
  <si>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</si>
  <si>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</si>
  <si>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</si>
  <si>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</si>
  <si>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</si>
  <si>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</si>
  <si>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</si>
  <si>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</si>
  <si>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</si>
  <si>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</si>
  <si>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</si>
  <si>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</si>
  <si>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</si>
  <si>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</si>
  <si>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</si>
  <si>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</si>
  <si>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</si>
  <si>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</si>
  <si>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</si>
  <si>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</si>
  <si>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</si>
  <si>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</si>
  <si>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</si>
  <si>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</si>
  <si>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</si>
  <si>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</si>
  <si>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</si>
  <si>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</si>
  <si>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</si>
  <si>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</si>
  <si>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</si>
  <si>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</si>
  <si>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</si>
  <si>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</si>
  <si>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</si>
  <si>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</si>
  <si>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</si>
  <si>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</si>
  <si>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</si>
  <si>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</si>
  <si>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</si>
  <si>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</si>
  <si>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</si>
  <si>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</si>
  <si>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</si>
  <si>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</si>
  <si>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</si>
  <si>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</si>
  <si>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</si>
  <si>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</si>
  <si>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</si>
  <si>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</si>
  <si>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</si>
  <si>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</si>
  <si>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</si>
  <si>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</si>
  <si>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</si>
  <si>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</si>
  <si>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</si>
  <si>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</si>
  <si>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</si>
  <si>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</si>
  <si>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</si>
  <si>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</si>
  <si>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</si>
  <si>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</si>
  <si>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</si>
  <si>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</si>
  <si>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</si>
  <si>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</si>
  <si>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</si>
  <si>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</si>
  <si>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</si>
  <si>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</si>
  <si>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</si>
  <si>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</si>
  <si>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</si>
  <si>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</si>
  <si>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</si>
  <si>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</si>
  <si>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</si>
  <si>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</si>
  <si>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</si>
  <si>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</si>
  <si>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</si>
  <si>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</si>
  <si>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</si>
  <si>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</si>
  <si>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</si>
  <si>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</si>
  <si>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</si>
  <si>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</si>
  <si>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</si>
  <si>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</si>
  <si>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</si>
  <si>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</si>
  <si>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</si>
  <si>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</si>
  <si>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</si>
  <si>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</si>
  <si>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</si>
  <si>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</si>
  <si>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</si>
  <si>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</si>
  <si>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</si>
  <si>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</si>
  <si>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</si>
  <si>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</si>
  <si>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</si>
  <si>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</si>
  <si>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</si>
  <si>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</si>
  <si>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</si>
  <si>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</si>
  <si>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</si>
  <si>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</si>
  <si>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</si>
  <si>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</si>
  <si>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</si>
  <si>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</si>
  <si>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</si>
  <si>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</si>
  <si>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</si>
  <si>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</si>
  <si>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</si>
  <si>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</si>
  <si>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</si>
  <si>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</si>
  <si>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</si>
  <si>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</si>
  <si>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</si>
  <si>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</si>
  <si>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</si>
  <si>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</si>
  <si>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</si>
  <si>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</si>
  <si>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</si>
  <si>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</si>
  <si>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</si>
  <si>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</si>
  <si>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</si>
  <si>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</si>
  <si>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</si>
  <si>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</si>
  <si>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</si>
  <si>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</si>
  <si>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</si>
  <si>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</si>
  <si>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</si>
  <si>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</si>
  <si>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</si>
  <si>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</si>
  <si>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</si>
  <si>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</si>
  <si>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</si>
  <si>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</si>
  <si>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</si>
  <si>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</si>
  <si>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</si>
  <si>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</si>
  <si>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</si>
  <si>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</si>
  <si>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</si>
  <si>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</si>
  <si>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</si>
  <si>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</si>
  <si>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</si>
  <si>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</si>
  <si>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</si>
  <si>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</si>
  <si>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</si>
  <si>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</si>
  <si>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</si>
  <si>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</si>
  <si>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</si>
  <si>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</si>
  <si>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</si>
  <si>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</si>
  <si>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</si>
  <si>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</si>
  <si>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</si>
  <si>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</si>
  <si>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</si>
  <si>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</si>
  <si>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</si>
  <si>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</si>
  <si>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</si>
  <si>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</si>
  <si>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</si>
  <si>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</si>
  <si>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</si>
  <si>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</si>
  <si>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</si>
  <si>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</si>
  <si>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</si>
  <si>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</si>
  <si>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</si>
  <si>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</si>
  <si>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</si>
  <si>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</si>
  <si>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</si>
  <si>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</si>
  <si>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</si>
  <si>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</si>
  <si>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</si>
  <si>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</si>
  <si>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</si>
  <si>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</si>
  <si>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</si>
  <si>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</si>
  <si>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</si>
  <si>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</si>
  <si>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</si>
  <si>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</si>
  <si>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</si>
  <si>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</si>
  <si>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</si>
  <si>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</si>
  <si>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</si>
  <si>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</si>
  <si>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</si>
  <si>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</si>
  <si>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</si>
  <si>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</si>
  <si>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</si>
  <si>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</si>
  <si>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</si>
  <si>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</si>
  <si>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</si>
  <si>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</si>
  <si>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</si>
  <si>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</si>
  <si>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</si>
  <si>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</si>
  <si>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</si>
  <si>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</si>
  <si>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</si>
  <si>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</si>
  <si>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</si>
  <si>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</si>
  <si>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</si>
  <si>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</si>
  <si>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</si>
  <si>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</si>
  <si>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</si>
  <si>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</si>
  <si>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</si>
  <si>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</si>
  <si>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</si>
  <si>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</si>
  <si>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</si>
  <si>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</si>
  <si>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</si>
  <si>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</si>
  <si>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</si>
  <si>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</si>
  <si>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</si>
  <si>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</si>
  <si>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</si>
  <si>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</si>
  <si>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</si>
  <si>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</si>
  <si>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</si>
  <si>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</si>
  <si>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</si>
  <si>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</si>
  <si>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</si>
  <si>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</si>
  <si>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</si>
  <si>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</si>
  <si>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</si>
  <si>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</si>
  <si>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</si>
  <si>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</si>
  <si>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</si>
  <si>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</si>
  <si>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</si>
  <si>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</si>
  <si>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</si>
  <si>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</si>
  <si>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</si>
  <si>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</si>
  <si>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</si>
  <si>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</si>
  <si>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</si>
  <si>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</si>
  <si>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</si>
  <si>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</si>
  <si>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</si>
  <si>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</si>
  <si>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</si>
  <si>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</si>
  <si>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</si>
  <si>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</si>
  <si>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</si>
  <si>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</si>
  <si>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</si>
  <si>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</si>
  <si>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</si>
  <si>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</si>
  <si>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</si>
  <si>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</si>
  <si>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</si>
  <si>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</si>
  <si>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</si>
  <si>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</si>
  <si>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</si>
  <si>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</si>
  <si>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</si>
  <si>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</si>
  <si>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</si>
  <si>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</si>
  <si>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</si>
  <si>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</si>
  <si>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</si>
  <si>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</si>
  <si>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</si>
  <si>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</si>
  <si>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</si>
  <si>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</si>
  <si>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</si>
  <si>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</si>
  <si>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</si>
  <si>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</si>
  <si>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</si>
  <si>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</si>
  <si>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</si>
  <si>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</si>
  <si>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</si>
  <si>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</si>
  <si>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</si>
  <si>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</si>
  <si>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</si>
  <si>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</si>
  <si>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</si>
  <si>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</si>
  <si>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</si>
  <si>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</si>
  <si>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</si>
  <si>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</si>
  <si>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</si>
  <si>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</si>
  <si>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</si>
  <si>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</si>
  <si>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</si>
  <si>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</si>
  <si>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</si>
  <si>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</si>
  <si>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</si>
  <si>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</si>
  <si>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</si>
  <si>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</si>
  <si>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</si>
  <si>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</si>
  <si>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</si>
  <si>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</si>
  <si>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</si>
  <si>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</si>
  <si>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</si>
  <si>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</si>
  <si>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</si>
  <si>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</si>
  <si>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</si>
  <si>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</si>
  <si>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</si>
  <si>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</si>
  <si>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</si>
  <si>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</si>
  <si>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</si>
  <si>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</si>
  <si>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</si>
  <si>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</si>
  <si>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</si>
  <si>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</si>
  <si>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</si>
  <si>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</si>
  <si>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</si>
  <si>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</si>
  <si>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</si>
  <si>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</si>
  <si>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</si>
  <si>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</si>
  <si>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</si>
  <si>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</si>
  <si>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</si>
  <si>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</si>
  <si>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</si>
  <si>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</si>
  <si>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</si>
  <si>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</si>
  <si>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</si>
  <si>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</si>
  <si>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</si>
  <si>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</si>
  <si>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</si>
  <si>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</si>
  <si>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</si>
  <si>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</si>
  <si>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</si>
  <si>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</si>
  <si>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</si>
  <si>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</si>
  <si>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</si>
  <si>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</si>
  <si>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</si>
  <si>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</si>
  <si>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</si>
  <si>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</si>
  <si>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</si>
  <si>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</si>
  <si>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</si>
  <si>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</si>
  <si>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</si>
  <si>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</si>
  <si>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</si>
  <si>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</si>
  <si>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</si>
  <si>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</si>
  <si>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</si>
  <si>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</si>
  <si>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</si>
  <si>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</si>
  <si>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</si>
  <si>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</si>
  <si>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</si>
  <si>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</si>
  <si>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</si>
  <si>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</si>
  <si>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</si>
  <si>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</si>
  <si>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</si>
  <si>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</si>
  <si>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</si>
  <si>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</si>
  <si>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</si>
  <si>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</si>
  <si>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</si>
  <si>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</si>
  <si>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</si>
  <si>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</si>
  <si>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</si>
  <si>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</si>
  <si>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</si>
  <si>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</si>
  <si>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</si>
  <si>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</si>
  <si>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</si>
  <si>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</si>
  <si>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</si>
  <si>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</si>
  <si>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</si>
  <si>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</si>
  <si>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</si>
  <si>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</si>
  <si>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</si>
  <si>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</si>
  <si>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</si>
  <si>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</si>
  <si>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</si>
  <si>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</si>
  <si>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</si>
  <si>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</si>
  <si>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</si>
  <si>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</si>
  <si>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</si>
  <si>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</si>
  <si>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</si>
  <si>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</si>
  <si>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</si>
  <si>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</si>
  <si>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</si>
  <si>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</si>
  <si>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</si>
  <si>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</si>
  <si>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</si>
  <si>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</si>
  <si>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</si>
  <si>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</si>
  <si>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</si>
  <si>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</si>
  <si>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</si>
  <si>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</si>
  <si>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</si>
  <si>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</si>
  <si>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</si>
  <si>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</si>
  <si>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</si>
  <si>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</si>
  <si>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</si>
  <si>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</si>
  <si>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</si>
  <si>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</si>
  <si>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</si>
  <si>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</si>
  <si>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</si>
  <si>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</si>
  <si>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</si>
  <si>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</si>
  <si>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</si>
  <si>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</si>
  <si>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</si>
  <si>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</si>
  <si>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</si>
  <si>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</si>
  <si>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</si>
  <si>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</si>
  <si>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</si>
  <si>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</si>
  <si>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</si>
  <si>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</si>
  <si>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</si>
  <si>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</si>
  <si>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</si>
  <si>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</si>
  <si>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</si>
  <si>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</si>
  <si>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</si>
  <si>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</si>
  <si>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</si>
  <si>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</si>
  <si>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</si>
  <si>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</si>
  <si>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</si>
  <si>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</si>
  <si>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</si>
  <si>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</si>
  <si>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</si>
  <si>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</si>
  <si>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</si>
  <si>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</si>
  <si>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</si>
  <si>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</si>
  <si>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</si>
  <si>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</si>
  <si>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</si>
  <si>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</si>
  <si>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</si>
  <si>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</si>
  <si>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</si>
  <si>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</si>
  <si>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</si>
  <si>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</si>
  <si>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</si>
  <si>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</si>
  <si>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</si>
  <si>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</si>
  <si>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</si>
  <si>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</si>
  <si>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</si>
  <si>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</si>
  <si>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</si>
  <si>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</si>
  <si>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</si>
  <si>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</si>
  <si>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</si>
  <si>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</si>
  <si>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</si>
  <si>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</si>
  <si>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</si>
  <si>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</si>
  <si>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</si>
  <si>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</si>
  <si>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</si>
  <si>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</si>
  <si>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</si>
  <si>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</si>
  <si>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</si>
  <si>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</si>
  <si>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</si>
  <si>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</si>
  <si>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</si>
  <si>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</si>
  <si>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</si>
  <si>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</si>
  <si>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</si>
  <si>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</si>
  <si>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</si>
  <si>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</si>
  <si>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</si>
  <si>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</si>
  <si>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</si>
  <si>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</si>
  <si>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</si>
  <si>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</si>
  <si>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</si>
  <si>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</si>
  <si>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</si>
  <si>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</si>
  <si>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</si>
  <si>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</si>
  <si>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</si>
  <si>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</si>
  <si>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</si>
  <si>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</si>
  <si>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</si>
  <si>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</si>
  <si>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</si>
  <si>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</si>
  <si>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</si>
  <si>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</si>
  <si>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</si>
  <si>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</si>
  <si>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</si>
  <si>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</si>
  <si>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</si>
  <si>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</si>
  <si>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</si>
  <si>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</si>
  <si>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</si>
  <si>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</si>
  <si>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</si>
  <si>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</si>
  <si>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</si>
  <si>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</si>
  <si>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</si>
  <si>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</si>
  <si>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</si>
  <si>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</si>
  <si>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</si>
  <si>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</si>
  <si>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</si>
  <si>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</si>
  <si>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</si>
  <si>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</si>
  <si>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</si>
  <si>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</si>
  <si>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</si>
  <si>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</si>
  <si>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</si>
  <si>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</si>
  <si>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</si>
  <si>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</si>
  <si>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</si>
  <si>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</si>
  <si>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</si>
  <si>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</si>
  <si>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</si>
  <si>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</si>
  <si>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</si>
  <si>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</si>
  <si>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</si>
  <si>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</si>
  <si>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</si>
  <si>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</si>
  <si>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</si>
  <si>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</si>
  <si>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</si>
  <si>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</si>
  <si>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</si>
  <si>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</si>
  <si>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</si>
  <si>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</si>
  <si>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</si>
  <si>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</si>
  <si>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</si>
  <si>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</si>
  <si>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</si>
  <si>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</si>
  <si>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</si>
  <si>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</si>
  <si>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</si>
  <si>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</si>
  <si>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</si>
  <si>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</si>
  <si>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</si>
  <si>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</si>
  <si>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</si>
  <si>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</si>
  <si>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</si>
  <si>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</si>
  <si>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</si>
  <si>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</si>
  <si>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</si>
  <si>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</si>
  <si>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</si>
  <si>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</si>
  <si>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</si>
  <si>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</si>
  <si>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</si>
  <si>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</si>
  <si>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</si>
  <si>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</si>
  <si>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</si>
  <si>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</si>
  <si>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</si>
  <si>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</si>
  <si>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</si>
  <si>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</si>
  <si>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</si>
  <si>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</si>
  <si>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</si>
  <si>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</si>
  <si>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</si>
  <si>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</si>
  <si>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</si>
  <si>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</si>
  <si>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</si>
  <si>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</si>
  <si>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</si>
  <si>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</si>
  <si>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</si>
  <si>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</si>
  <si>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</si>
  <si>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</si>
  <si>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</si>
  <si>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</si>
  <si>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</si>
  <si>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</si>
  <si>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</si>
  <si>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</si>
  <si>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</si>
  <si>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</si>
  <si>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</si>
  <si>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</si>
  <si>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</si>
  <si>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</si>
  <si>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</si>
  <si>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</si>
  <si>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</si>
  <si>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</si>
  <si>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</si>
  <si>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</si>
  <si>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</si>
  <si>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</si>
  <si>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</si>
  <si>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</si>
  <si>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</si>
  <si>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</si>
  <si>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</si>
  <si>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</si>
  <si>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</si>
  <si>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</si>
  <si>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</si>
  <si>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</si>
  <si>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</si>
  <si>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</si>
  <si>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</si>
  <si>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</si>
  <si>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</si>
  <si>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</si>
  <si>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</si>
  <si>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</si>
  <si>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</si>
  <si>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</si>
  <si>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</si>
  <si>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</si>
  <si>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</si>
  <si>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</si>
  <si>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</si>
  <si>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</si>
  <si>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</si>
  <si>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</si>
  <si>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</si>
  <si>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</si>
  <si>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</si>
  <si>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</si>
  <si>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</si>
  <si>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</si>
  <si>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</si>
  <si>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</si>
  <si>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</si>
  <si>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</si>
  <si>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</si>
  <si>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</si>
  <si>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</si>
  <si>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</si>
  <si>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</si>
  <si>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</si>
  <si>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</si>
  <si>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</si>
  <si>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</si>
  <si>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</si>
  <si>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</si>
  <si>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</si>
  <si>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</si>
  <si>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</si>
  <si>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</si>
  <si>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</si>
  <si>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</si>
  <si>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</si>
  <si>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</si>
  <si>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</si>
  <si>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</si>
  <si>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</si>
  <si>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</si>
  <si>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</si>
  <si>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</si>
  <si>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</si>
  <si>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</si>
  <si>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</si>
  <si>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</si>
  <si>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</si>
  <si>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</si>
  <si>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</si>
  <si>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</si>
  <si>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</si>
  <si>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</si>
  <si>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</si>
  <si>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</si>
  <si>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</si>
  <si>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</si>
  <si>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</si>
  <si>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</si>
  <si>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</si>
  <si>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</si>
  <si>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</si>
  <si>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</si>
  <si>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</si>
  <si>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</si>
  <si>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</si>
  <si>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</si>
  <si>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</si>
  <si>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</si>
  <si>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</si>
  <si>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</si>
  <si>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</si>
  <si>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</si>
  <si>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</si>
  <si>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</si>
  <si>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</si>
  <si>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</si>
  <si>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</si>
  <si>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</si>
  <si>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</si>
  <si>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</si>
  <si>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</si>
  <si>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</si>
  <si>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</si>
  <si>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</si>
  <si>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</si>
  <si>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</si>
  <si>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</si>
  <si>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</si>
  <si>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</si>
  <si>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</si>
  <si>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</si>
  <si>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</si>
  <si>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</si>
  <si>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</si>
  <si>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</si>
  <si>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</si>
  <si>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</si>
  <si>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</si>
  <si>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</si>
  <si>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</si>
  <si>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</si>
  <si>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</si>
  <si>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</si>
  <si>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</si>
  <si>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</si>
  <si>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</si>
  <si>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</si>
  <si>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</si>
  <si>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</si>
  <si>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</si>
  <si>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</si>
  <si>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</si>
  <si>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</si>
  <si>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</si>
  <si>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</si>
  <si>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</si>
  <si>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</si>
  <si>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</si>
  <si>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</si>
  <si>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</si>
  <si>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</si>
  <si>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</si>
  <si>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</si>
  <si>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</si>
  <si>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</si>
  <si>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</si>
  <si>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</si>
  <si>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</si>
  <si>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</si>
  <si>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</si>
  <si>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</si>
  <si>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</si>
  <si>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</si>
  <si>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</si>
  <si>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</si>
  <si>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</si>
  <si>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</si>
  <si>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</si>
  <si>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</si>
  <si>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</si>
  <si>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</si>
  <si>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</si>
  <si>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</si>
  <si>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</si>
  <si>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</si>
  <si>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</si>
  <si>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</si>
  <si>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</si>
  <si>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</si>
  <si>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</si>
  <si>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</si>
  <si>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</si>
  <si>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</si>
  <si>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</si>
  <si>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</si>
  <si>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</si>
  <si>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</si>
  <si>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</si>
  <si>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</si>
  <si>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</si>
  <si>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</si>
  <si>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</si>
  <si>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</si>
  <si>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</si>
  <si>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</si>
  <si>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</si>
  <si>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</si>
  <si>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</si>
  <si>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</si>
  <si>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</si>
  <si>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</si>
  <si>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</si>
  <si>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</si>
  <si>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</si>
  <si>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</si>
  <si>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</si>
  <si>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</si>
  <si>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</si>
  <si>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</si>
  <si>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</si>
  <si>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</si>
  <si>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</si>
  <si>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</si>
  <si>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</si>
  <si>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</si>
  <si>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</si>
  <si>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</si>
  <si>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</si>
  <si>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</si>
  <si>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</si>
  <si>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</si>
  <si>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</si>
  <si>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</si>
  <si>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</si>
  <si>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</si>
  <si>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</si>
  <si>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</si>
  <si>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</si>
  <si>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</si>
  <si>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</si>
  <si>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</si>
  <si>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</si>
  <si>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</si>
  <si>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</si>
  <si>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</si>
  <si>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</si>
  <si>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</si>
  <si>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</si>
  <si>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</si>
  <si>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</si>
  <si>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</si>
  <si>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</si>
  <si>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</si>
  <si>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</si>
  <si>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</si>
  <si>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</si>
  <si>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</si>
  <si>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</si>
  <si>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</si>
  <si>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</si>
  <si>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</si>
  <si>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</si>
  <si>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</si>
  <si>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</si>
  <si>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</si>
  <si>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</si>
  <si>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</si>
  <si>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</si>
  <si>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</si>
  <si>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</si>
  <si>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</si>
  <si>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</si>
  <si>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</si>
  <si>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</si>
  <si>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</si>
  <si>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</si>
  <si>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</si>
  <si>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</si>
  <si>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</si>
  <si>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</si>
  <si>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</si>
  <si>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</si>
  <si>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</si>
  <si>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</si>
  <si>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</si>
  <si>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</si>
  <si>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</si>
  <si>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</si>
  <si>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</si>
  <si>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</si>
  <si>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</si>
  <si>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</si>
  <si>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</si>
  <si>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</si>
  <si>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</si>
  <si>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</si>
  <si>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</si>
  <si>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</si>
  <si>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</si>
  <si>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</si>
  <si>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</si>
  <si>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</si>
  <si>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</si>
  <si>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</si>
  <si>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</si>
  <si>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</si>
  <si>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</si>
  <si>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</si>
  <si>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</si>
  <si>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</si>
  <si>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</si>
  <si>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</si>
  <si>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</si>
  <si>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</si>
  <si>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</si>
  <si>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</si>
  <si>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</si>
  <si>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</si>
  <si>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</si>
  <si>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</si>
  <si>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</si>
  <si>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</si>
  <si>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</si>
  <si>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</si>
  <si>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</si>
  <si>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</si>
  <si>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</si>
  <si>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</si>
  <si>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</si>
  <si>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</si>
  <si>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</si>
  <si>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</si>
  <si>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</si>
  <si>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</si>
  <si>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</si>
  <si>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</si>
  <si>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</si>
  <si>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</si>
  <si>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</si>
  <si>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</si>
  <si>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</si>
  <si>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</si>
  <si>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</si>
  <si>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</si>
  <si>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</si>
  <si>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</si>
  <si>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</si>
  <si>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</si>
  <si>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</si>
  <si>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</si>
  <si>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</si>
  <si>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</si>
  <si>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</si>
  <si>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</si>
  <si>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</si>
  <si>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</si>
  <si>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</si>
  <si>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</si>
  <si>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</si>
  <si>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</si>
  <si>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</si>
  <si>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</si>
  <si>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</si>
  <si>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</si>
  <si>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</si>
  <si>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</si>
  <si>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</si>
  <si>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</si>
  <si>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</si>
  <si>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</si>
  <si>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</si>
  <si>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</si>
  <si>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</si>
  <si>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</si>
  <si>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</si>
  <si>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</si>
  <si>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</si>
  <si>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</si>
  <si>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</si>
  <si>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</si>
  <si>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</si>
  <si>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</si>
  <si>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</si>
  <si>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</si>
  <si>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</si>
  <si>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</si>
  <si>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</si>
  <si>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</si>
  <si>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</si>
  <si>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</si>
  <si>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</si>
  <si>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</si>
  <si>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</si>
  <si>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</si>
  <si>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</si>
  <si>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</si>
  <si>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</si>
  <si>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</si>
  <si>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</si>
  <si>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</si>
  <si>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</si>
  <si>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</si>
  <si>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</si>
  <si>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</si>
  <si>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</si>
  <si>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</si>
  <si>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</si>
  <si>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</si>
  <si>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</si>
  <si>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</si>
  <si>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</si>
  <si>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</si>
  <si>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</si>
  <si>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</si>
  <si>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</si>
  <si>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</si>
  <si>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</si>
  <si>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</si>
  <si>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</si>
  <si>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</si>
  <si>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</si>
  <si>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</si>
  <si>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</si>
  <si>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</si>
  <si>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</si>
  <si>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</si>
  <si>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</si>
  <si>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</si>
  <si>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</si>
  <si>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</si>
  <si>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</si>
  <si>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</si>
  <si>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</si>
  <si>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</si>
  <si>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</si>
  <si>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</si>
  <si>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</si>
  <si>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</si>
  <si>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</si>
  <si>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</si>
  <si>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</si>
  <si>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</si>
  <si>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</si>
  <si>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</si>
  <si>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</si>
  <si>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</si>
  <si>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</si>
  <si>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</si>
  <si>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</si>
  <si>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</si>
  <si>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</si>
  <si>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</si>
  <si>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</si>
  <si>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</si>
  <si>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</si>
  <si>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</si>
  <si>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</si>
  <si>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</si>
  <si>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</si>
  <si>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</si>
  <si>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</si>
  <si>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</si>
  <si>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</si>
  <si>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</si>
  <si>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</si>
  <si>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</si>
  <si>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</si>
  <si>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</si>
  <si>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</si>
  <si>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</si>
  <si>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</si>
  <si>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</si>
  <si>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</si>
  <si>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</si>
  <si>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</si>
  <si>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</si>
  <si>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</si>
  <si>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</si>
  <si>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</si>
  <si>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</si>
  <si>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</si>
  <si>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</si>
  <si>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</si>
  <si>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</si>
  <si>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</si>
  <si>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</si>
  <si>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</si>
  <si>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</si>
  <si>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</si>
  <si>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</si>
  <si>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</si>
  <si>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</si>
  <si>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</si>
  <si>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</si>
  <si>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</si>
  <si>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</si>
  <si>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</si>
  <si>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</si>
  <si>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</si>
  <si>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</si>
  <si>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</si>
  <si>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</si>
  <si>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</si>
  <si>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</si>
  <si>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</si>
  <si>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</si>
  <si>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</si>
  <si>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</si>
  <si>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</si>
  <si>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</si>
  <si>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</si>
  <si>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</si>
  <si>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</si>
  <si>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</si>
  <si>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</si>
  <si>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</si>
  <si>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</si>
  <si>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</si>
  <si>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</si>
  <si>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</si>
  <si>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</si>
  <si>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</si>
  <si>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</si>
  <si>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</si>
  <si>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</si>
  <si>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</si>
  <si>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</si>
  <si>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</si>
  <si>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</si>
  <si>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</si>
  <si>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</si>
  <si>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</si>
  <si>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</si>
  <si>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</si>
  <si>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</si>
  <si>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</si>
  <si>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</si>
  <si>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</si>
  <si>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</si>
  <si>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</si>
  <si>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</si>
  <si>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</si>
  <si>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</si>
  <si>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</si>
  <si>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</si>
  <si>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</si>
  <si>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</si>
  <si>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</si>
  <si>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</si>
  <si>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</si>
  <si>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</si>
  <si>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</si>
  <si>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</si>
  <si>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</si>
  <si>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</si>
  <si>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</si>
  <si>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</si>
  <si>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</si>
  <si>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</si>
  <si>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</si>
  <si>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</si>
  <si>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</si>
  <si>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</si>
  <si>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</si>
  <si>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</si>
  <si>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</si>
  <si>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</si>
  <si>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</si>
  <si>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</si>
  <si>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</si>
  <si>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</si>
  <si>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</si>
  <si>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</si>
  <si>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</si>
  <si>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</si>
  <si>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</si>
  <si>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</si>
  <si>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</si>
  <si>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</si>
  <si>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</si>
  <si>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</si>
  <si>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</si>
  <si>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</si>
  <si>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</si>
  <si>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</si>
  <si>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</si>
  <si>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</si>
  <si>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</si>
  <si>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</si>
  <si>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</si>
  <si>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</si>
  <si>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</si>
  <si>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</si>
  <si>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</si>
  <si>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</si>
  <si>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</si>
  <si>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</si>
  <si>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</si>
  <si>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</si>
  <si>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</si>
  <si>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</si>
  <si>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</si>
  <si>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</si>
  <si>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</si>
  <si>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</si>
  <si>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</si>
  <si>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</si>
  <si>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</si>
  <si>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</si>
  <si>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</si>
  <si>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</si>
  <si>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</si>
  <si>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</si>
  <si>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</si>
  <si>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</si>
  <si>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</si>
  <si>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</si>
  <si>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</si>
  <si>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</si>
  <si>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</si>
  <si>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</si>
  <si>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</si>
  <si>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</si>
  <si>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</si>
  <si>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</si>
  <si>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</si>
  <si>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</si>
  <si>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</si>
  <si>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</si>
  <si>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</si>
  <si>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</si>
  <si>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</si>
  <si>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</si>
  <si>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</si>
  <si>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</si>
  <si>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</si>
  <si>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</si>
  <si>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</si>
  <si>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</si>
  <si>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</si>
  <si>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</si>
  <si>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</si>
  <si>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</si>
  <si>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</si>
  <si>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</si>
  <si>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</si>
  <si>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</si>
  <si>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</si>
  <si>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</si>
  <si>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</si>
  <si>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</si>
  <si>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</si>
  <si>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</si>
  <si>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</si>
  <si>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</si>
  <si>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</si>
  <si>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</si>
  <si>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</si>
  <si>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</si>
  <si>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</si>
  <si>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</si>
  <si>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</si>
  <si>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</si>
  <si>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</si>
  <si>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</si>
  <si>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</si>
  <si>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</si>
  <si>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</si>
  <si>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</si>
  <si>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</si>
  <si>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</si>
  <si>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</si>
  <si>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</si>
  <si>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</si>
  <si>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</si>
  <si>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</si>
  <si>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</si>
  <si>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</si>
  <si>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</si>
  <si>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</si>
  <si>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</si>
  <si>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</si>
  <si>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</si>
  <si>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</si>
  <si>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</si>
  <si>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</si>
  <si>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</si>
  <si>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</si>
  <si>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</si>
  <si>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</si>
  <si>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</si>
  <si>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</si>
  <si>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</si>
  <si>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</si>
  <si>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</si>
  <si>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</si>
  <si>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</si>
  <si>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</si>
  <si>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</si>
  <si>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</si>
  <si>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</si>
  <si>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</si>
  <si>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</si>
  <si>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</si>
  <si>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</si>
  <si>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</si>
  <si>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</si>
  <si>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</si>
  <si>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</si>
  <si>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</si>
  <si>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</si>
  <si>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</si>
  <si>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</si>
  <si>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</si>
  <si>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</si>
  <si>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</si>
  <si>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</si>
  <si>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</si>
  <si>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</si>
  <si>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</si>
  <si>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</si>
  <si>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</si>
  <si>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</si>
  <si>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</si>
  <si>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</si>
  <si>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</si>
  <si>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</si>
  <si>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</si>
  <si>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</si>
  <si>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</si>
  <si>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</si>
  <si>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</si>
  <si>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</si>
  <si>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</si>
  <si>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</si>
  <si>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</si>
  <si>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</si>
  <si>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</si>
  <si>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</si>
  <si>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</si>
  <si>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</si>
  <si>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</si>
  <si>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</si>
  <si>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</si>
  <si>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</si>
  <si>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</si>
  <si>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</si>
  <si>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</si>
  <si>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</si>
  <si>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</si>
  <si>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</si>
  <si>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</si>
  <si>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</si>
  <si>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</si>
  <si>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</si>
  <si>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</si>
  <si>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</si>
  <si>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</si>
  <si>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</si>
  <si>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</si>
  <si>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</si>
  <si>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</si>
  <si>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</si>
  <si>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</si>
  <si>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</si>
  <si>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</si>
  <si>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</si>
  <si>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</si>
  <si>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</si>
  <si>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</si>
  <si>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</si>
  <si>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</si>
  <si>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</si>
  <si>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</si>
  <si>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</si>
  <si>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</si>
  <si>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</si>
  <si>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</si>
  <si>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</si>
  <si>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</si>
  <si>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</si>
  <si>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</si>
  <si>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</si>
  <si>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</si>
  <si>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</si>
  <si>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</si>
  <si>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</si>
  <si>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</si>
  <si>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</si>
  <si>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</si>
  <si>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</si>
  <si>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</si>
  <si>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</si>
  <si>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</si>
  <si>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</si>
  <si>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</si>
  <si>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</si>
  <si>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</si>
  <si>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</si>
  <si>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</si>
  <si>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</si>
  <si>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</si>
  <si>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</si>
  <si>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</si>
  <si>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</si>
  <si>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</si>
  <si>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</si>
  <si>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</si>
  <si>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</si>
  <si>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</si>
  <si>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</si>
  <si>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</si>
  <si>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</si>
  <si>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</si>
  <si>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</si>
  <si>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</si>
  <si>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</si>
  <si>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</si>
  <si>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</si>
  <si>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</si>
  <si>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</si>
  <si>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</si>
  <si>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</si>
  <si>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</si>
  <si>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</si>
  <si>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</si>
  <si>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</si>
  <si>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</si>
  <si>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</si>
  <si>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</si>
  <si>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</si>
  <si>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</si>
  <si>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</si>
  <si>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</si>
  <si>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</si>
  <si>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</si>
  <si>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</si>
  <si>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</si>
  <si>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</si>
  <si>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</si>
  <si>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</si>
  <si>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</si>
  <si>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</si>
  <si>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</si>
  <si>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</si>
  <si>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</si>
  <si>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</si>
  <si>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</si>
  <si>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</si>
  <si>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</si>
  <si>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</si>
  <si>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</si>
  <si>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</si>
  <si>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</si>
  <si>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</si>
  <si>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</si>
  <si>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</si>
  <si>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</si>
  <si>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</si>
  <si>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</si>
  <si>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</si>
  <si>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</si>
  <si>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</si>
  <si>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</si>
  <si>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</si>
  <si>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</si>
  <si>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</si>
  <si>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</si>
  <si>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</si>
  <si>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</si>
  <si>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</si>
  <si>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</si>
  <si>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</si>
  <si>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</si>
  <si>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</si>
  <si>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</si>
  <si>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</si>
  <si>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</si>
  <si>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</si>
  <si>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</si>
  <si>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</si>
  <si>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</si>
  <si>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</si>
  <si>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</si>
  <si>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</si>
  <si>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</si>
  <si>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</si>
  <si>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</si>
  <si>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</si>
  <si>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</si>
  <si>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</si>
  <si>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</si>
  <si>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</si>
  <si>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</si>
  <si>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</si>
  <si>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</si>
  <si>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</si>
  <si>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</si>
  <si>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</si>
  <si>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</si>
  <si>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</si>
  <si>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</si>
  <si>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</si>
  <si>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</si>
  <si>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</si>
  <si>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</si>
  <si>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</si>
  <si>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</si>
  <si>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</si>
  <si>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</si>
  <si>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</si>
  <si>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</si>
  <si>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</si>
  <si>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</si>
  <si>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</si>
  <si>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</si>
  <si>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</si>
  <si>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</si>
  <si>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</si>
  <si>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</si>
  <si>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</si>
  <si>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</si>
  <si>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</si>
  <si>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</si>
  <si>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</si>
  <si>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</si>
  <si>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</si>
  <si>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</si>
  <si>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</si>
  <si>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</si>
  <si>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</si>
  <si>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</si>
  <si>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</si>
  <si>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</si>
  <si>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</si>
  <si>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</si>
  <si>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</si>
  <si>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</si>
  <si>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</si>
  <si>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</si>
  <si>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</si>
  <si>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</si>
  <si>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</si>
  <si>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</si>
  <si>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</si>
  <si>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</si>
  <si>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</si>
  <si>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</si>
  <si>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</si>
  <si>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</si>
  <si>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</si>
  <si>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</si>
  <si>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</si>
  <si>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</si>
  <si>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</si>
  <si>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</si>
  <si>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</si>
  <si>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</si>
  <si>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</si>
  <si>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</si>
  <si>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</si>
  <si>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</si>
  <si>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</si>
  <si>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</si>
  <si>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</si>
  <si>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</si>
  <si>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</si>
  <si>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</si>
  <si>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</si>
  <si>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</si>
  <si>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</si>
  <si>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</si>
  <si>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</si>
  <si>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</si>
  <si>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</si>
  <si>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</si>
  <si>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</si>
  <si>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</si>
  <si>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</si>
  <si>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</si>
  <si>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</si>
  <si>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</si>
  <si>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</si>
  <si>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</si>
  <si>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</si>
  <si>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</si>
  <si>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</si>
  <si>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</si>
  <si>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</si>
  <si>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</si>
  <si>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</si>
  <si>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</si>
  <si>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</si>
  <si>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</si>
  <si>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</si>
  <si>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</si>
  <si>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</si>
  <si>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</si>
  <si>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</si>
  <si>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</si>
  <si>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</si>
  <si>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</si>
  <si>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</si>
  <si>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</si>
  <si>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</si>
  <si>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</si>
  <si>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</si>
  <si>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</si>
  <si>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</si>
  <si>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</si>
  <si>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</si>
  <si>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</si>
  <si>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</si>
  <si>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</si>
  <si>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</si>
  <si>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</si>
  <si>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</si>
  <si>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</si>
  <si>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</si>
  <si>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</si>
  <si>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</si>
  <si>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</si>
  <si>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</si>
  <si>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</si>
  <si>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</si>
  <si>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</si>
  <si>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</si>
  <si>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</si>
  <si>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</si>
  <si>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</si>
  <si>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</si>
  <si>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</si>
  <si>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</si>
  <si>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</si>
  <si>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</si>
  <si>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</si>
  <si>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</si>
  <si>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</si>
  <si>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</si>
  <si>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</si>
  <si>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</si>
  <si>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</si>
  <si>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</si>
  <si>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</si>
  <si>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</si>
  <si>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</si>
  <si>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</si>
  <si>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</si>
  <si>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</si>
  <si>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</si>
  <si>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</si>
  <si>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</si>
  <si>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</si>
  <si>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</si>
  <si>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</si>
  <si>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</si>
  <si>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</si>
  <si>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</si>
  <si>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</si>
  <si>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</si>
  <si>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</si>
  <si>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</si>
  <si>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</si>
  <si>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</si>
  <si>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</si>
  <si>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</si>
  <si>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</si>
  <si>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</si>
  <si>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</si>
  <si>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</si>
  <si>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</si>
  <si>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</si>
  <si>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</si>
  <si>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</si>
  <si>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</si>
  <si>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</si>
  <si>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</si>
  <si>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</si>
  <si>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</si>
  <si>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</si>
  <si>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</si>
  <si>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</si>
  <si>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</si>
  <si>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</si>
  <si>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</si>
  <si>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</si>
  <si>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</si>
  <si>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</si>
  <si>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</si>
  <si>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</si>
  <si>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</si>
  <si>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</si>
  <si>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</si>
  <si>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</si>
  <si>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</si>
  <si>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</si>
  <si>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</si>
  <si>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</si>
  <si>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</si>
  <si>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</si>
  <si>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</si>
  <si>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</si>
  <si>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</si>
  <si>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</si>
  <si>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</si>
  <si>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</si>
  <si>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</si>
  <si>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</si>
  <si>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</si>
  <si>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</si>
  <si>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</si>
  <si>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</si>
  <si>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</si>
  <si>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</si>
  <si>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</si>
  <si>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</si>
  <si>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</si>
  <si>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</si>
  <si>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</si>
  <si>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</si>
  <si>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</si>
  <si>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</si>
  <si>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</si>
  <si>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</si>
  <si>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</si>
  <si>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</si>
  <si>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</si>
  <si>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</si>
  <si>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</si>
  <si>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</si>
  <si>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</si>
  <si>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</si>
  <si>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</si>
  <si>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</si>
  <si>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</si>
  <si>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</si>
  <si>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</si>
  <si>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</si>
  <si>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</si>
  <si>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</si>
  <si>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</si>
  <si>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</si>
  <si>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</si>
  <si>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</si>
  <si>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</si>
  <si>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</si>
  <si>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</si>
  <si>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</si>
  <si>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</si>
  <si>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</si>
  <si>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</si>
  <si>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</si>
  <si>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</si>
  <si>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</si>
  <si>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</si>
  <si>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</si>
  <si>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</si>
  <si>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</si>
  <si>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</si>
  <si>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</si>
  <si>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</si>
  <si>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</si>
  <si>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</si>
  <si>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</si>
  <si>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</si>
  <si>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</si>
  <si>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</si>
  <si>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</si>
  <si>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</si>
  <si>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</si>
  <si>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</si>
  <si>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</si>
  <si>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</si>
  <si>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</si>
  <si>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</si>
  <si>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</si>
  <si>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</si>
  <si>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</si>
  <si>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</si>
  <si>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</si>
  <si>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</si>
  <si>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</si>
  <si>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</si>
  <si>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</si>
  <si>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</si>
  <si>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</si>
  <si>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</si>
  <si>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</si>
  <si>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</si>
  <si>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</si>
  <si>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</si>
  <si>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</si>
  <si>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</si>
  <si>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</si>
  <si>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</si>
  <si>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</si>
  <si>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</si>
  <si>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</si>
  <si>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</si>
  <si>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</si>
  <si>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</si>
  <si>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</si>
  <si>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</si>
  <si>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</si>
  <si>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</si>
  <si>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</si>
  <si>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</si>
  <si>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</si>
  <si>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</si>
  <si>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</si>
  <si>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</si>
  <si>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</si>
  <si>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</si>
  <si>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</si>
  <si>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</si>
  <si>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</si>
  <si>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</si>
  <si>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</si>
  <si>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</si>
  <si>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</si>
  <si>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</si>
  <si>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</si>
  <si>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</si>
  <si>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</si>
  <si>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</si>
  <si>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</si>
  <si>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</si>
  <si>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</si>
  <si>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</si>
  <si>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</si>
  <si>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</si>
  <si>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</si>
  <si>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</si>
  <si>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</si>
  <si>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</si>
  <si>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</si>
  <si>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</si>
  <si>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</si>
  <si>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</si>
  <si>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</si>
  <si>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</si>
  <si>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</si>
  <si>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</si>
  <si>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</si>
  <si>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</si>
  <si>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</si>
  <si>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</si>
  <si>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</si>
  <si>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</si>
  <si>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</si>
  <si>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</si>
  <si>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</si>
  <si>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</si>
  <si>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</si>
  <si>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</si>
  <si>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</si>
  <si>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</si>
  <si>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</si>
  <si>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</si>
  <si>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</si>
  <si>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</si>
  <si>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</si>
  <si>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</si>
  <si>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</si>
  <si>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</si>
  <si>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</si>
  <si>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</si>
  <si>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</si>
  <si>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</si>
  <si>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</si>
  <si>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</si>
  <si>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</si>
  <si>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</si>
  <si>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</si>
  <si>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</si>
  <si>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</si>
  <si>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</si>
  <si>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</si>
  <si>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</si>
  <si>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</si>
  <si>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</si>
  <si>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</si>
  <si>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</si>
  <si>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</si>
  <si>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</si>
  <si>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</si>
  <si>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</si>
  <si>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</si>
  <si>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</si>
  <si>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</si>
  <si>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</si>
  <si>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</si>
  <si>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</si>
  <si>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</si>
  <si>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</si>
  <si>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</si>
  <si>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</si>
  <si>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</si>
  <si>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</si>
  <si>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</si>
  <si>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</si>
  <si>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</si>
  <si>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</si>
  <si>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</si>
  <si>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</si>
  <si>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</si>
  <si>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</si>
  <si>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</si>
  <si>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</si>
  <si>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</si>
  <si>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</si>
  <si>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</si>
  <si>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</si>
  <si>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</si>
  <si>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</si>
  <si>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</si>
  <si>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</si>
  <si>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</si>
  <si>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</si>
  <si>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</si>
  <si>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</si>
  <si>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</si>
  <si>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</si>
  <si>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</si>
  <si>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</si>
  <si>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</si>
  <si>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</si>
  <si>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</si>
  <si>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</si>
  <si>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</si>
  <si>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</si>
  <si>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</si>
  <si>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</si>
  <si>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</si>
  <si>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</si>
  <si>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</si>
  <si>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</si>
  <si>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</si>
  <si>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</si>
  <si>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</si>
  <si>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</si>
  <si>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</si>
  <si>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</si>
  <si>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</si>
  <si>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</si>
  <si>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</si>
  <si>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</si>
  <si>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</si>
  <si>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</si>
  <si>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</si>
  <si>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</si>
  <si>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</si>
  <si>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</si>
  <si>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</si>
  <si>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</si>
  <si>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</si>
  <si>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</si>
  <si>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</si>
  <si>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</si>
  <si>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</si>
  <si>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</si>
  <si>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</si>
  <si>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</si>
  <si>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</si>
  <si>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</si>
  <si>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</si>
  <si>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</si>
  <si>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</si>
  <si>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</si>
  <si>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</si>
  <si>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</si>
  <si>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</si>
  <si>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</si>
  <si>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</si>
  <si>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</si>
  <si>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</si>
  <si>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</si>
  <si>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</si>
  <si>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</si>
  <si>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</si>
  <si>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</si>
  <si>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</si>
  <si>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</si>
  <si>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</si>
  <si>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</si>
  <si>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</si>
  <si>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</si>
  <si>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</si>
  <si>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</si>
  <si>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</si>
  <si>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</si>
  <si>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</si>
  <si>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</si>
  <si>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</si>
  <si>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</si>
  <si>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</si>
  <si>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</si>
  <si>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</si>
  <si>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</si>
  <si>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</si>
  <si>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</si>
  <si>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</si>
  <si>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</si>
  <si>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</si>
  <si>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</si>
  <si>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</si>
  <si>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</si>
  <si>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</si>
  <si>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</si>
  <si>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</si>
  <si>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</si>
  <si>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</si>
  <si>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</si>
  <si>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</si>
  <si>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</si>
  <si>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</si>
  <si>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</si>
  <si>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</si>
  <si>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</si>
  <si>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</si>
  <si>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</si>
  <si>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</si>
  <si>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</si>
  <si>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</si>
  <si>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</si>
  <si>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</si>
  <si>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</si>
  <si>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</si>
  <si>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</si>
  <si>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</si>
  <si>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</si>
  <si>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</si>
  <si>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</si>
  <si>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</si>
  <si>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</si>
  <si>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</si>
  <si>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</si>
  <si>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</si>
  <si>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</si>
  <si>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</si>
  <si>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</si>
  <si>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</si>
  <si>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</si>
  <si>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</si>
  <si>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</si>
  <si>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</si>
  <si>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</si>
  <si>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</si>
  <si>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</si>
  <si>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</si>
  <si>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</si>
  <si>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</si>
  <si>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</si>
  <si>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</si>
  <si>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</si>
  <si>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</si>
  <si>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</si>
  <si>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</si>
  <si>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</si>
  <si>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</si>
  <si>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</si>
  <si>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</si>
  <si>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</si>
  <si>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</si>
  <si>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</si>
  <si>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</si>
  <si>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</si>
  <si>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</si>
  <si>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</si>
  <si>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</si>
  <si>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</si>
  <si>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</si>
  <si>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</si>
  <si>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</si>
  <si>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</si>
  <si>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</si>
  <si>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</si>
  <si>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</si>
  <si>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</si>
  <si>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</si>
  <si>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</si>
  <si>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</si>
  <si>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</si>
  <si>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</si>
  <si>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</si>
  <si>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</si>
  <si>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</si>
  <si>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</si>
  <si>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</si>
  <si>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</si>
  <si>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</si>
  <si>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</si>
  <si>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</si>
  <si>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</si>
  <si>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</si>
  <si>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</si>
  <si>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</si>
  <si>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</si>
  <si>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</si>
  <si>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</si>
  <si>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</si>
  <si>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</si>
  <si>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</si>
  <si>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</si>
  <si>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</si>
  <si>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</si>
  <si>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</si>
  <si>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</si>
  <si>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</si>
  <si>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</si>
  <si>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</si>
  <si>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</si>
  <si>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</si>
  <si>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</si>
  <si>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</si>
  <si>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</si>
  <si>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</si>
  <si>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</si>
  <si>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</si>
  <si>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</si>
  <si>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</si>
  <si>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</si>
  <si>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</si>
  <si>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</si>
  <si>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</si>
  <si>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</si>
  <si>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</si>
  <si>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</si>
  <si>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</si>
  <si>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</si>
  <si>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</si>
  <si>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</si>
  <si>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</si>
  <si>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</si>
  <si>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</si>
  <si>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</si>
  <si>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</si>
  <si>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</si>
  <si>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</si>
  <si>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</si>
  <si>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</si>
  <si>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</si>
  <si>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</si>
  <si>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</si>
  <si>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</si>
  <si>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</si>
  <si>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</si>
  <si>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</si>
  <si>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</si>
  <si>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</si>
  <si>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</si>
  <si>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</si>
  <si>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</si>
  <si>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</si>
  <si>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</si>
  <si>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</si>
  <si>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</si>
  <si>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</si>
  <si>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</si>
  <si>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</si>
  <si>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</si>
  <si>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</si>
  <si>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</si>
  <si>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</si>
  <si>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</si>
  <si>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</si>
  <si>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</si>
  <si>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</si>
  <si>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</si>
  <si>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</si>
  <si>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</si>
  <si>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</si>
  <si>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</si>
  <si>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</si>
  <si>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</si>
  <si>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</si>
  <si>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</si>
  <si>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</si>
  <si>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</si>
  <si>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</si>
  <si>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</si>
  <si>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</si>
  <si>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</si>
  <si>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</si>
  <si>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</si>
  <si>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</si>
  <si>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</si>
  <si>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</si>
  <si>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</si>
  <si>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</si>
  <si>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</si>
  <si>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</si>
  <si>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</si>
  <si>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</si>
  <si>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</si>
  <si>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</si>
  <si>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</si>
  <si>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</si>
  <si>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</si>
  <si>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</si>
  <si>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</si>
  <si>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</si>
  <si>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</si>
  <si>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</si>
  <si>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</si>
  <si>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</si>
  <si>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</si>
  <si>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</si>
  <si>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</si>
  <si>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</si>
  <si>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</si>
  <si>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</si>
  <si>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</si>
  <si>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</si>
  <si>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</si>
  <si>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</si>
  <si>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</si>
  <si>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</si>
  <si>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</si>
  <si>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</si>
  <si>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</si>
  <si>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</si>
  <si>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</si>
  <si>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</si>
  <si>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</si>
  <si>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</si>
  <si>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</si>
  <si>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</si>
  <si>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</si>
  <si>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</si>
  <si>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</si>
  <si>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</si>
  <si>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</si>
  <si>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</si>
  <si>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</si>
  <si>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</si>
  <si>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</si>
  <si>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</si>
  <si>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</si>
  <si>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</si>
  <si>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</si>
  <si>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</si>
  <si>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</si>
  <si>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</si>
  <si>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</si>
  <si>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</si>
  <si>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</si>
  <si>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</si>
  <si>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</si>
  <si>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</si>
  <si>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</si>
  <si>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</si>
  <si>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</si>
  <si>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</si>
  <si>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</si>
  <si>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</si>
  <si>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</si>
  <si>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</si>
  <si>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</si>
  <si>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</si>
  <si>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</si>
  <si>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</si>
  <si>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</si>
  <si>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</si>
  <si>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</si>
  <si>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</si>
  <si>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</si>
  <si>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</si>
  <si>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</si>
  <si>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</si>
  <si>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</si>
  <si>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</si>
  <si>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</si>
  <si>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</si>
  <si>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</si>
  <si>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</si>
  <si>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</si>
  <si>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</si>
  <si>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</si>
  <si>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</si>
  <si>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</si>
  <si>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</si>
  <si>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</si>
  <si>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</si>
  <si>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</si>
  <si>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</si>
  <si>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</si>
  <si>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</si>
  <si>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</si>
  <si>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</si>
  <si>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</si>
  <si>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</si>
  <si>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</si>
  <si>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</si>
  <si>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</si>
  <si>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</si>
  <si>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</si>
  <si>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</si>
  <si>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</si>
  <si>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</si>
  <si>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</si>
  <si>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</si>
  <si>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</si>
  <si>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</si>
  <si>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</si>
  <si>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</si>
  <si>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</si>
  <si>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</si>
  <si>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</si>
  <si>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</si>
  <si>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</si>
  <si>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</si>
  <si>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</si>
  <si>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</si>
  <si>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</si>
  <si>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</si>
  <si>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</si>
  <si>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</si>
  <si>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</si>
  <si>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</si>
  <si>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</si>
  <si>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</si>
  <si>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</si>
  <si>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</si>
  <si>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</si>
  <si>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</si>
  <si>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</si>
  <si>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</si>
  <si>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</si>
  <si>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</si>
  <si>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</si>
  <si>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</si>
  <si>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</si>
  <si>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</si>
  <si>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</si>
  <si>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</si>
  <si>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</si>
  <si>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</si>
  <si>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</si>
  <si>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</si>
  <si>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</si>
  <si>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</si>
  <si>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</si>
  <si>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</si>
  <si>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</si>
  <si>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</si>
  <si>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</si>
  <si>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</si>
  <si>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</si>
  <si>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</si>
  <si>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</si>
  <si>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</si>
  <si>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</si>
  <si>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</si>
  <si>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</si>
  <si>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</si>
  <si>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</si>
  <si>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</si>
  <si>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</si>
  <si>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</si>
  <si>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</si>
  <si>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</si>
  <si>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</si>
  <si>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</si>
  <si>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</si>
  <si>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</si>
  <si>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</si>
  <si>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</si>
  <si>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</si>
  <si>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</si>
  <si>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</si>
  <si>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</si>
  <si>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</si>
  <si>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</si>
  <si>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</si>
  <si>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</si>
  <si>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</si>
  <si>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</si>
  <si>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</si>
  <si>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</si>
  <si>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</si>
  <si>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</si>
  <si>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</si>
  <si>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</si>
  <si>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</si>
  <si>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</si>
  <si>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</si>
  <si>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</si>
  <si>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</si>
  <si>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</si>
  <si>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</si>
  <si>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</si>
  <si>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</si>
  <si>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</si>
  <si>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</si>
  <si>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</si>
  <si>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</si>
  <si>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</si>
  <si>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</si>
  <si>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</si>
  <si>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</si>
  <si>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</si>
  <si>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</si>
  <si>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</si>
  <si>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</si>
  <si>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</si>
  <si>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</si>
  <si>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</si>
  <si>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</si>
  <si>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</si>
  <si>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</si>
  <si>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</si>
  <si>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</si>
  <si>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</si>
  <si>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</si>
  <si>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</si>
  <si>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</si>
  <si>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</si>
  <si>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</si>
  <si>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</si>
  <si>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</si>
  <si>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</si>
  <si>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</si>
  <si>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</si>
  <si>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</si>
  <si>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</si>
  <si>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</si>
  <si>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</si>
  <si>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</si>
  <si>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</si>
  <si>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</si>
  <si>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</si>
  <si>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</si>
  <si>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</si>
  <si>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</si>
  <si>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</si>
  <si>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</si>
  <si>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</si>
  <si>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</si>
  <si>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</si>
  <si>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</si>
  <si>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</si>
  <si>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</si>
  <si>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</si>
  <si>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</si>
  <si>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</si>
  <si>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</si>
  <si>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</si>
  <si>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</si>
  <si>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</si>
  <si>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</si>
  <si>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</si>
  <si>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</si>
  <si>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</si>
  <si>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</si>
  <si>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</si>
  <si>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</si>
  <si>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</si>
  <si>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</si>
  <si>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</si>
  <si>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</si>
  <si>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</si>
  <si>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</si>
  <si>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</si>
  <si>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</si>
  <si>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</si>
  <si>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</si>
  <si>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</si>
  <si>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</si>
  <si>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</si>
  <si>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</si>
  <si>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</si>
  <si>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</si>
  <si>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</si>
  <si>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</si>
  <si>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</si>
  <si>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</si>
  <si>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</si>
  <si>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</si>
  <si>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</si>
  <si>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</si>
  <si>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</si>
  <si>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</si>
  <si>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</si>
  <si>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</si>
  <si>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</si>
  <si>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</si>
  <si>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</si>
  <si>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</si>
  <si>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</si>
  <si>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</si>
  <si>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</si>
  <si>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</si>
  <si>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</si>
  <si>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</si>
  <si>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</si>
  <si>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</si>
  <si>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</si>
  <si>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</si>
  <si>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</si>
  <si>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</si>
  <si>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</si>
  <si>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</si>
  <si>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</si>
  <si>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</si>
  <si>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</si>
  <si>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</si>
  <si>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</si>
  <si>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</si>
  <si>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</si>
  <si>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</si>
  <si>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</si>
  <si>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</si>
  <si>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</si>
  <si>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</si>
  <si>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</si>
  <si>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</si>
  <si>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</si>
  <si>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</si>
  <si>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</si>
  <si>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</si>
  <si>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</si>
  <si>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</si>
  <si>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</si>
  <si>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</si>
  <si>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</si>
  <si>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</si>
  <si>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</si>
  <si>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</si>
  <si>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</si>
  <si>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</si>
  <si>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</si>
  <si>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</si>
  <si>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</si>
  <si>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</si>
  <si>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</si>
  <si>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</si>
  <si>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</si>
  <si>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</si>
  <si>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</si>
  <si>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</si>
  <si>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</si>
  <si>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</si>
  <si>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</si>
  <si>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</si>
  <si>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</si>
  <si>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</si>
  <si>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</si>
  <si>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</si>
  <si>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</si>
  <si>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</si>
  <si>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</si>
  <si>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</si>
  <si>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</si>
  <si>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</si>
  <si>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</si>
  <si>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</si>
  <si>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</si>
  <si>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</si>
  <si>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</si>
  <si>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</si>
  <si>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</si>
  <si>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</si>
  <si>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</si>
  <si>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</si>
  <si>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</si>
  <si>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</si>
  <si>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</si>
  <si>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</si>
  <si>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</si>
  <si>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</si>
  <si>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</si>
  <si>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</si>
  <si>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</si>
  <si>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</si>
  <si>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</si>
  <si>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</si>
  <si>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</si>
  <si>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</si>
  <si>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</si>
  <si>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</si>
  <si>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</si>
  <si>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</si>
  <si>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</si>
  <si>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</si>
  <si>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</si>
  <si>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</si>
  <si>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</si>
  <si>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</si>
  <si>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</si>
  <si>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</si>
  <si>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</si>
  <si>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</si>
  <si>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</si>
  <si>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</si>
  <si>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</si>
  <si>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</si>
  <si>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</si>
  <si>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</si>
  <si>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</si>
  <si>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</si>
  <si>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</si>
  <si>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</si>
  <si>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</si>
  <si>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</si>
  <si>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</si>
  <si>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</si>
  <si>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</si>
  <si>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</si>
  <si>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</si>
  <si>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</si>
  <si>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</si>
  <si>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</si>
  <si>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</si>
  <si>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</si>
  <si>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</si>
  <si>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</si>
  <si>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</si>
  <si>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</si>
  <si>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</si>
  <si>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</si>
  <si>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</si>
  <si>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</si>
  <si>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</si>
  <si>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</si>
  <si>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</si>
  <si>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</si>
  <si>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</si>
  <si>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</si>
  <si>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</si>
  <si>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</si>
  <si>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</si>
  <si>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</si>
  <si>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</si>
  <si>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</si>
  <si>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</si>
  <si>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</si>
  <si>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</si>
  <si>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</si>
  <si>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</si>
  <si>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</si>
  <si>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</si>
  <si>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</si>
  <si>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</si>
  <si>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</si>
  <si>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</si>
  <si>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</si>
  <si>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</si>
  <si>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</si>
  <si>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</si>
  <si>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</si>
  <si>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</si>
  <si>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</si>
  <si>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</si>
  <si>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</si>
  <si>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</si>
  <si>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</si>
  <si>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</si>
  <si>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</si>
  <si>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</si>
  <si>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</si>
  <si>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</si>
  <si>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</si>
  <si>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</si>
  <si>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</si>
  <si>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</si>
  <si>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</si>
  <si>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</si>
  <si>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</si>
  <si>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</si>
  <si>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</si>
  <si>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</si>
  <si>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</si>
  <si>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</si>
  <si>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</si>
  <si>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</si>
  <si>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</si>
  <si>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</si>
  <si>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</si>
  <si>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</si>
  <si>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</si>
  <si>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</si>
  <si>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</si>
  <si>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</si>
  <si>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</si>
  <si>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</si>
  <si>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</si>
  <si>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</si>
  <si>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</si>
  <si>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</si>
  <si>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</si>
  <si>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</si>
  <si>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</si>
  <si>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</si>
  <si>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</si>
  <si>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</si>
  <si>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</si>
  <si>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</si>
  <si>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</si>
  <si>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</si>
  <si>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</si>
  <si>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</si>
  <si>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</si>
  <si>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</si>
  <si>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</si>
  <si>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</si>
  <si>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</si>
  <si>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</si>
  <si>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</si>
  <si>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</si>
  <si>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</si>
  <si>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</si>
  <si>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</si>
  <si>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</si>
  <si>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</si>
  <si>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</si>
  <si>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</si>
  <si>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</si>
  <si>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</si>
  <si>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</si>
  <si>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</si>
  <si>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</si>
  <si>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</si>
  <si>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</si>
  <si>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</si>
  <si>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</si>
  <si>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</si>
  <si>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</si>
  <si>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</si>
  <si>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</si>
  <si>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</si>
  <si>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</si>
  <si>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</si>
  <si>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</si>
  <si>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</si>
  <si>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</si>
  <si>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</si>
  <si>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</si>
  <si>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</si>
  <si>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</si>
  <si>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</si>
  <si>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</si>
  <si>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</si>
  <si>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</si>
  <si>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</si>
  <si>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</si>
  <si>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</si>
  <si>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</si>
  <si>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</si>
  <si>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</si>
  <si>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</si>
  <si>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</si>
  <si>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</si>
  <si>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</si>
  <si>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</si>
  <si>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</si>
  <si>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</si>
  <si>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</si>
  <si>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</si>
  <si>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</si>
  <si>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</si>
  <si>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</si>
  <si>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</si>
  <si>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</si>
  <si>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</si>
  <si>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</si>
  <si>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</si>
  <si>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</si>
  <si>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</si>
  <si>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</si>
  <si>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</si>
  <si>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</si>
  <si>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</si>
  <si>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</si>
  <si>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</si>
  <si>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</si>
  <si>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</si>
  <si>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</si>
  <si>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</si>
  <si>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</si>
  <si>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</si>
  <si>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</si>
  <si>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</si>
  <si>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</si>
  <si>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</si>
  <si>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</si>
  <si>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</si>
  <si>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</si>
  <si>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</si>
  <si>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</si>
  <si>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</si>
  <si>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</si>
  <si>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</si>
  <si>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</si>
  <si>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</si>
  <si>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</si>
  <si>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</si>
  <si>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</si>
  <si>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</si>
  <si>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</si>
  <si>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</si>
  <si>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</si>
  <si>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</si>
  <si>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</si>
  <si>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</si>
  <si>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</si>
  <si>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</si>
  <si>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</si>
  <si>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</si>
  <si>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</si>
  <si>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</si>
  <si>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</si>
  <si>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</si>
  <si>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</si>
  <si>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</si>
  <si>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</si>
  <si>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</si>
  <si>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</si>
  <si>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</si>
  <si>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</si>
  <si>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</si>
  <si>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</si>
  <si>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</si>
  <si>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</si>
  <si>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</si>
  <si>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</si>
  <si>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</si>
  <si>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</si>
  <si>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</si>
  <si>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</si>
  <si>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</si>
  <si>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</si>
  <si>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</si>
  <si>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</si>
  <si>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</si>
  <si>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</si>
  <si>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</si>
  <si>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</si>
  <si>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</si>
  <si>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</si>
  <si>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</si>
  <si>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</si>
  <si>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</si>
  <si>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</si>
  <si>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</si>
  <si>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</si>
  <si>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</si>
  <si>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</si>
  <si>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</si>
  <si>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</si>
  <si>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</si>
  <si>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</si>
  <si>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</si>
  <si>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</si>
  <si>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</si>
  <si>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</si>
  <si>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</si>
  <si>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</si>
  <si>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</si>
  <si>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</si>
  <si>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</si>
  <si>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</si>
  <si>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</si>
  <si>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</si>
  <si>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</si>
  <si>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</si>
  <si>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</si>
  <si>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</si>
  <si>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</si>
  <si>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</si>
  <si>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</si>
  <si>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</si>
  <si>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</si>
  <si>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</si>
  <si>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</si>
  <si>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</si>
  <si>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</si>
  <si>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</si>
  <si>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</si>
  <si>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</si>
  <si>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</si>
  <si>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</si>
  <si>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</si>
  <si>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</si>
  <si>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</si>
  <si>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</si>
  <si>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</si>
  <si>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</si>
  <si>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</si>
  <si>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</si>
  <si>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</si>
  <si>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</si>
  <si>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</si>
  <si>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</si>
  <si>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</si>
  <si>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</si>
  <si>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</si>
  <si>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</si>
  <si>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</si>
  <si>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</si>
  <si>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</si>
  <si>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</si>
  <si>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</si>
  <si>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</si>
  <si>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</si>
  <si>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</si>
  <si>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</si>
  <si>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</si>
  <si>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</si>
  <si>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</si>
  <si>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</si>
  <si>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</si>
  <si>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</si>
  <si>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</si>
  <si>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</si>
  <si>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</si>
  <si>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</si>
  <si>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</si>
  <si>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</si>
  <si>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</si>
  <si>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</si>
  <si>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</si>
  <si>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</si>
  <si>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</si>
  <si>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</si>
  <si>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</si>
  <si>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</si>
  <si>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</si>
  <si>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</si>
  <si>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</si>
  <si>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</si>
  <si>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</si>
  <si>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</si>
  <si>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</si>
  <si>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</si>
  <si>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</si>
  <si>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</si>
  <si>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</si>
  <si>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</si>
  <si>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</si>
  <si>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</si>
  <si>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</si>
  <si>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</si>
  <si>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</si>
  <si>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</si>
  <si>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</si>
  <si>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</si>
  <si>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</si>
  <si>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</si>
  <si>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</si>
  <si>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</si>
  <si>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</si>
  <si>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</si>
  <si>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</si>
  <si>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</si>
  <si>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</si>
  <si>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</si>
  <si>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</si>
  <si>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</si>
  <si>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</si>
  <si>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</si>
  <si>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</si>
  <si>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</si>
  <si>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</si>
  <si>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</si>
  <si>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</si>
  <si>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</si>
  <si>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</si>
  <si>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</si>
  <si>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</si>
  <si>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</si>
  <si>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</si>
  <si>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</si>
  <si>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</si>
  <si>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</si>
  <si>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</si>
  <si>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</si>
  <si>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</si>
  <si>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</si>
  <si>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</si>
  <si>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</si>
  <si>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</si>
  <si>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</si>
  <si>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</si>
  <si>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</si>
  <si>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</si>
  <si>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</si>
  <si>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</si>
  <si>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</si>
  <si>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</si>
  <si>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</si>
  <si>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</si>
  <si>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</si>
  <si>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</si>
  <si>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</si>
  <si>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</si>
  <si>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</si>
  <si>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</si>
  <si>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</si>
  <si>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</si>
  <si>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</si>
  <si>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</si>
  <si>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</si>
  <si>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</si>
  <si>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</si>
  <si>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</si>
  <si>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</si>
  <si>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</si>
  <si>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</si>
  <si>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</si>
  <si>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</si>
  <si>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</si>
  <si>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</si>
  <si>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</si>
  <si>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</si>
  <si>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</si>
  <si>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</si>
  <si>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</si>
  <si>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</si>
  <si>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</si>
  <si>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</si>
  <si>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</si>
  <si>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</si>
  <si>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</si>
  <si>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</si>
  <si>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</si>
  <si>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</si>
  <si>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</si>
  <si>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</si>
  <si>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</si>
  <si>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</si>
  <si>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</si>
  <si>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</si>
  <si>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</si>
  <si>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</si>
  <si>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</si>
  <si>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</si>
  <si>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</si>
  <si>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</si>
  <si>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</si>
  <si>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</si>
  <si>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</si>
  <si>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</si>
  <si>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</si>
  <si>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</si>
  <si>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</si>
  <si>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</si>
  <si>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</si>
  <si>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</si>
  <si>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</si>
  <si>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</si>
  <si>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</si>
  <si>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</si>
  <si>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</si>
  <si>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</si>
  <si>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</si>
  <si>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</si>
  <si>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</si>
  <si>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</si>
  <si>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</si>
  <si>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</si>
  <si>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</si>
  <si>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</si>
  <si>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</si>
  <si>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</si>
  <si>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</si>
  <si>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</si>
  <si>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</si>
  <si>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</si>
  <si>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</si>
  <si>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</si>
  <si>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</si>
  <si>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</si>
  <si>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</si>
  <si>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</si>
  <si>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</si>
  <si>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</si>
  <si>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</si>
  <si>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</si>
  <si>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</si>
  <si>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</si>
  <si>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</si>
  <si>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</si>
  <si>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</si>
  <si>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</si>
  <si>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</si>
  <si>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</si>
  <si>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</si>
  <si>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</si>
  <si>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</si>
  <si>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</si>
  <si>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</si>
  <si>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</si>
  <si>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</si>
  <si>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</si>
  <si>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</si>
  <si>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</si>
  <si>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</si>
  <si>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</si>
  <si>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</si>
  <si>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</si>
  <si>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</si>
  <si>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</si>
  <si>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</si>
  <si>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</si>
  <si>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</si>
  <si>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</si>
  <si>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</si>
  <si>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</si>
  <si>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</si>
  <si>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</si>
  <si>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</si>
  <si>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</si>
  <si>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</si>
  <si>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</si>
  <si>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</si>
  <si>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</si>
  <si>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</si>
  <si>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</si>
  <si>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</si>
  <si>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</si>
  <si>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</si>
  <si>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</si>
  <si>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</si>
  <si>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</si>
  <si>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</si>
  <si>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</si>
  <si>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</si>
  <si>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</si>
  <si>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</si>
  <si>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</si>
  <si>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</si>
  <si>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</si>
  <si>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</si>
  <si>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</si>
  <si>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</si>
  <si>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</si>
  <si>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</si>
  <si>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</si>
  <si>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</si>
  <si>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</si>
  <si>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</si>
  <si>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</si>
  <si>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</si>
  <si>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</si>
  <si>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</si>
  <si>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</si>
  <si>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</si>
  <si>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</si>
  <si>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</si>
  <si>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</si>
  <si>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</si>
  <si>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</si>
  <si>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</si>
  <si>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</si>
  <si>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</si>
  <si>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</si>
  <si>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</si>
  <si>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</si>
  <si>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</si>
  <si>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</si>
  <si>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</si>
  <si>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</si>
  <si>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</si>
  <si>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</si>
  <si>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</si>
  <si>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</si>
  <si>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</si>
  <si>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</si>
  <si>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</si>
  <si>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</si>
  <si>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</si>
  <si>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</si>
  <si>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</si>
  <si>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</si>
  <si>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</si>
  <si>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</si>
  <si>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</si>
  <si>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</si>
  <si>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</si>
  <si>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</si>
  <si>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</si>
  <si>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</si>
  <si>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</si>
  <si>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</si>
  <si>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</si>
  <si>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</si>
  <si>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</si>
  <si>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</si>
  <si>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</si>
  <si>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</si>
  <si>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</si>
  <si>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</si>
  <si>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</si>
  <si>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</si>
  <si>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</si>
  <si>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</si>
  <si>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</si>
  <si>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</si>
  <si>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</si>
  <si>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</si>
  <si>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</si>
  <si>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</si>
  <si>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</si>
  <si>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</si>
  <si>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</si>
  <si>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</si>
  <si>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</si>
  <si>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</si>
  <si>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</si>
  <si>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</si>
  <si>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</si>
  <si>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</si>
  <si>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</si>
  <si>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</si>
  <si>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</si>
  <si>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</si>
  <si>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</si>
  <si>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</si>
  <si>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</si>
  <si>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</si>
  <si>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</si>
  <si>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</si>
  <si>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</si>
  <si>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</si>
  <si>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</si>
  <si>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</si>
  <si>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</si>
  <si>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</si>
  <si>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</si>
  <si>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</si>
  <si>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</si>
  <si>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</si>
  <si>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</si>
  <si>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</si>
  <si>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</si>
  <si>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</si>
  <si>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</si>
  <si>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</si>
  <si>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</si>
  <si>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</si>
  <si>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</si>
  <si>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</si>
  <si>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</si>
  <si>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</si>
  <si>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</si>
  <si>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</si>
  <si>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</si>
  <si>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</si>
  <si>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</si>
  <si>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</si>
  <si>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</si>
  <si>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</si>
  <si>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</si>
  <si>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</si>
  <si>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</si>
  <si>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</si>
  <si>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</si>
  <si>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</si>
  <si>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</si>
  <si>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</si>
  <si>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</si>
  <si>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</si>
  <si>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</si>
  <si>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</si>
  <si>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</si>
  <si>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</si>
  <si>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</si>
  <si>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</si>
  <si>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</si>
  <si>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</si>
  <si>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</si>
  <si>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</si>
  <si>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</si>
  <si>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</si>
  <si>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</si>
  <si>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</si>
  <si>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</si>
  <si>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</si>
  <si>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</si>
  <si>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</si>
  <si>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</si>
  <si>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</si>
  <si>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</si>
  <si>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</si>
  <si>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</si>
  <si>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</si>
  <si>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</si>
  <si>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</si>
  <si>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</si>
  <si>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</si>
  <si>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</si>
  <si>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</si>
  <si>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</si>
  <si>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</si>
  <si>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</si>
  <si>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</si>
  <si>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</si>
  <si>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</si>
  <si>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</si>
  <si>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</si>
  <si>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</si>
  <si>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</si>
  <si>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</si>
  <si>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</si>
  <si>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</si>
  <si>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</si>
  <si>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</si>
  <si>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</si>
  <si>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</si>
  <si>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</si>
  <si>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</si>
  <si>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</si>
  <si>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</si>
  <si>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</si>
  <si>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</si>
  <si>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</si>
  <si>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</si>
  <si>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</si>
  <si>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</si>
  <si>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</si>
  <si>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</si>
  <si>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</si>
  <si>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</si>
  <si>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</si>
  <si>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</si>
  <si>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</si>
  <si>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</si>
  <si>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</si>
  <si>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</si>
  <si>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</si>
  <si>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</si>
  <si>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</si>
  <si>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</si>
  <si>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</si>
  <si>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</si>
  <si>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</si>
  <si>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</si>
  <si>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</si>
  <si>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</si>
  <si>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</si>
  <si>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</si>
  <si>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</si>
  <si>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</si>
  <si>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</si>
  <si>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</si>
  <si>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</si>
  <si>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</si>
  <si>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</si>
  <si>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</si>
  <si>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</si>
  <si>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</si>
  <si>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</si>
  <si>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</si>
  <si>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</si>
  <si>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</si>
  <si>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</si>
  <si>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</si>
  <si>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</si>
  <si>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</si>
  <si>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</si>
  <si>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</si>
  <si>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</si>
  <si>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</si>
  <si>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</si>
  <si>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</si>
  <si>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</si>
  <si>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</si>
  <si>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</si>
  <si>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</si>
  <si>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</si>
  <si>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</si>
  <si>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</si>
  <si>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</si>
  <si>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</si>
  <si>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</si>
  <si>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</si>
  <si>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</si>
  <si>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</si>
  <si>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</si>
  <si>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</si>
  <si>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</si>
  <si>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</si>
  <si>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</si>
  <si>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</si>
  <si>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</si>
  <si>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</si>
  <si>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</si>
  <si>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</si>
  <si>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</si>
  <si>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</si>
  <si>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</si>
  <si>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</si>
  <si>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</si>
  <si>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</si>
  <si>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</si>
  <si>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</si>
  <si>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</si>
  <si>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</si>
  <si>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</si>
  <si>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</si>
  <si>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</si>
  <si>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</si>
  <si>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</si>
  <si>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</si>
  <si>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</si>
  <si>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</si>
  <si>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</si>
  <si>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</si>
  <si>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</si>
  <si>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</si>
  <si>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</si>
  <si>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</si>
  <si>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</si>
  <si>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</si>
  <si>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</si>
  <si>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</si>
  <si>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</si>
  <si>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</si>
  <si>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</si>
  <si>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</si>
  <si>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</si>
  <si>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</si>
  <si>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</si>
  <si>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</si>
  <si>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</si>
  <si>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</si>
  <si>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</si>
  <si>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</si>
  <si>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</si>
  <si>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</si>
  <si>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</si>
  <si>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</si>
  <si>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</si>
  <si>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</si>
  <si>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</si>
  <si>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</si>
  <si>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</si>
  <si>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</si>
  <si>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</si>
  <si>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</si>
  <si>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</si>
  <si>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</si>
  <si>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</si>
  <si>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</si>
  <si>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</si>
  <si>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</si>
  <si>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</si>
  <si>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</si>
  <si>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</si>
  <si>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</si>
  <si>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</si>
  <si>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</si>
  <si>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</si>
  <si>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</si>
  <si>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</si>
  <si>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</si>
  <si>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</si>
  <si>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</si>
  <si>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</si>
  <si>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</si>
  <si>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</si>
  <si>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</si>
  <si>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</si>
  <si>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</si>
  <si>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</si>
  <si>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</si>
  <si>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</si>
  <si>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</si>
  <si>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</si>
  <si>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</si>
  <si>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</si>
  <si>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</si>
  <si>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</si>
  <si>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</si>
  <si>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</si>
  <si>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</si>
  <si>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</si>
  <si>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</si>
  <si>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</si>
  <si>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</si>
  <si>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</si>
  <si>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</si>
  <si>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</si>
  <si>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</si>
  <si>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</si>
  <si>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</si>
  <si>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</si>
  <si>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</si>
  <si>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</si>
  <si>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</si>
  <si>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</si>
  <si>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</si>
  <si>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</si>
  <si>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</si>
  <si>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</si>
  <si>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</si>
  <si>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</si>
  <si>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</si>
  <si>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</si>
  <si>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</si>
  <si>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</si>
  <si>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</si>
  <si>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</si>
  <si>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</si>
  <si>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</si>
  <si>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</si>
  <si>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</si>
  <si>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</si>
  <si>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</si>
  <si>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</si>
  <si>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</si>
  <si>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</si>
  <si>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</si>
  <si>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</si>
  <si>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</si>
  <si>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</si>
  <si>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</si>
  <si>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</si>
  <si>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</si>
  <si>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</si>
  <si>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</si>
  <si>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</si>
  <si>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</si>
  <si>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</si>
  <si>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</si>
  <si>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</si>
  <si>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</si>
  <si>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</si>
  <si>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</si>
  <si>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</si>
  <si>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</si>
  <si>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</si>
  <si>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</si>
  <si>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</si>
  <si>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</si>
  <si>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</si>
  <si>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</si>
  <si>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</si>
  <si>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</si>
  <si>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</si>
  <si>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</si>
  <si>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</si>
  <si>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</si>
  <si>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</si>
  <si>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</si>
  <si>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</si>
  <si>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</si>
  <si>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</si>
  <si>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</si>
  <si>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</si>
  <si>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</si>
  <si>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</si>
  <si>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</si>
  <si>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</si>
  <si>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</si>
  <si>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</si>
  <si>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</si>
  <si>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</si>
  <si>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</si>
  <si>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</si>
  <si>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</si>
  <si>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</si>
  <si>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</si>
  <si>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</si>
  <si>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</si>
  <si>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</si>
  <si>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</si>
  <si>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</si>
  <si>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</si>
  <si>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</si>
  <si>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</si>
  <si>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</si>
  <si>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</si>
  <si>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</si>
  <si>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</si>
  <si>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</si>
  <si>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</si>
  <si>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</si>
  <si>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</si>
  <si>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</si>
  <si>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</si>
  <si>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</si>
  <si>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</si>
  <si>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</si>
  <si>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</si>
  <si>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</si>
  <si>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</si>
  <si>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</si>
  <si>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</si>
  <si>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</si>
  <si>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</si>
  <si>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</si>
  <si>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</si>
  <si>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</si>
  <si>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</si>
  <si>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</si>
  <si>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</si>
  <si>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</si>
  <si>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</si>
  <si>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</si>
  <si>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</si>
  <si>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</si>
  <si>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</si>
  <si>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</si>
  <si>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</si>
  <si>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</si>
  <si>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</si>
  <si>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</si>
  <si>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</si>
  <si>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</si>
  <si>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</si>
  <si>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</si>
  <si>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</si>
  <si>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</si>
  <si>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</si>
  <si>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</si>
  <si>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</si>
  <si>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</si>
  <si>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</si>
  <si>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</si>
  <si>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</si>
  <si>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</si>
  <si>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</si>
  <si>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</si>
  <si>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</si>
  <si>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</si>
  <si>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</si>
  <si>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</si>
  <si>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</si>
  <si>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</si>
  <si>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</si>
  <si>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</si>
  <si>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</si>
  <si>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</si>
  <si>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</si>
  <si>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</si>
  <si>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</si>
  <si>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</si>
  <si>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</si>
  <si>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</si>
  <si>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</si>
  <si>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</si>
  <si>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</si>
  <si>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</si>
  <si>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</si>
  <si>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</si>
  <si>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</si>
  <si>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</si>
  <si>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</si>
  <si>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</si>
  <si>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</si>
  <si>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</si>
  <si>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</si>
  <si>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</si>
  <si>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</si>
  <si>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</si>
  <si>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</si>
  <si>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</si>
  <si>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</si>
  <si>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</si>
  <si>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</si>
  <si>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</si>
  <si>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</si>
  <si>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</si>
  <si>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</si>
  <si>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</si>
  <si>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</si>
  <si>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</si>
  <si>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</si>
  <si>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</si>
  <si>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</si>
  <si>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</si>
  <si>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</si>
  <si>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</si>
  <si>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</si>
  <si>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</si>
  <si>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</si>
  <si>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</si>
  <si>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</si>
  <si>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</si>
  <si>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</si>
  <si>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</si>
  <si>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</si>
  <si>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</si>
  <si>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</si>
  <si>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</si>
  <si>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</si>
  <si>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</si>
  <si>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</si>
  <si>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</si>
  <si>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</si>
  <si>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</si>
  <si>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</si>
  <si>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</si>
  <si>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</si>
  <si>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</si>
  <si>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</si>
  <si>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</si>
  <si>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</si>
  <si>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</si>
  <si>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</si>
  <si>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</si>
  <si>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</si>
  <si>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</si>
  <si>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</si>
  <si>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</si>
  <si>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</si>
  <si>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</si>
  <si>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</si>
  <si>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</si>
  <si>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</si>
  <si>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</si>
  <si>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</si>
  <si>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</si>
  <si>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</si>
  <si>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</si>
  <si>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</si>
  <si>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</si>
  <si>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</si>
  <si>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</si>
  <si>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</si>
  <si>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</si>
  <si>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</si>
  <si>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</si>
  <si>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</si>
  <si>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</si>
  <si>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</si>
  <si>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</si>
  <si>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</si>
  <si>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</si>
  <si>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</si>
  <si>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</si>
  <si>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</si>
  <si>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</si>
  <si>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</si>
  <si>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</si>
  <si>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</si>
  <si>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</si>
  <si>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</si>
  <si>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</si>
  <si>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</si>
  <si>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</si>
  <si>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</si>
  <si>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</si>
  <si>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</si>
  <si>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</si>
  <si>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</si>
  <si>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</si>
  <si>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</si>
  <si>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</si>
  <si>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</si>
  <si>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</si>
  <si>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</si>
  <si>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</si>
  <si>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</si>
  <si>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</si>
  <si>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</si>
  <si>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</si>
  <si>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</si>
  <si>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</si>
  <si>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</si>
  <si>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</si>
  <si>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</si>
  <si>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</si>
  <si>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</si>
  <si>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</si>
  <si>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</si>
  <si>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</si>
  <si>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</si>
  <si>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</si>
  <si>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</si>
  <si>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</si>
  <si>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</si>
  <si>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</si>
  <si>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</si>
  <si>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</si>
  <si>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</si>
  <si>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</si>
  <si>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</si>
  <si>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</si>
  <si>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</si>
  <si>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</si>
  <si>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</si>
  <si>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</si>
  <si>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</si>
  <si>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</si>
  <si>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</si>
  <si>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</si>
  <si>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</si>
  <si>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</si>
  <si>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</si>
  <si>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</si>
  <si>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</si>
  <si>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</si>
  <si>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</si>
  <si>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</si>
  <si>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</si>
  <si>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</si>
  <si>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</si>
  <si>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</si>
  <si>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</si>
  <si>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</si>
  <si>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</si>
  <si>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</si>
  <si>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</si>
  <si>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</si>
  <si>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</si>
  <si>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</si>
  <si>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</si>
  <si>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</si>
  <si>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</si>
  <si>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</si>
  <si>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</si>
  <si>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</si>
  <si>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</si>
  <si>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</si>
  <si>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</si>
  <si>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</si>
  <si>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</si>
  <si>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</si>
  <si>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</si>
  <si>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</si>
  <si>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</si>
  <si>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</si>
  <si>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</si>
  <si>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</si>
  <si>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</si>
  <si>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</si>
  <si>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</si>
  <si>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</si>
  <si>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</si>
  <si>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</si>
  <si>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</si>
  <si>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</si>
  <si>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</si>
  <si>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</si>
  <si>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</si>
  <si>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</si>
  <si>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</si>
  <si>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</si>
  <si>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</si>
  <si>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</si>
  <si>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</si>
  <si>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</si>
  <si>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</si>
  <si>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</si>
  <si>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</si>
  <si>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</si>
  <si>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</si>
  <si>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</si>
  <si>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</si>
  <si>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</si>
  <si>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</si>
  <si>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</si>
  <si>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</si>
  <si>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</si>
  <si>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</si>
  <si>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</si>
  <si>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</si>
  <si>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</si>
  <si>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</si>
  <si>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</si>
  <si>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</si>
  <si>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</si>
  <si>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</si>
  <si>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</si>
  <si>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</si>
  <si>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</si>
  <si>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</si>
  <si>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</si>
  <si>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</si>
  <si>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</si>
  <si>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</si>
  <si>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</si>
  <si>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</si>
  <si>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</si>
  <si>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</si>
  <si>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</si>
  <si>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</si>
  <si>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</si>
  <si>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</si>
  <si>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</si>
  <si>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</si>
  <si>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</si>
  <si>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</si>
  <si>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</si>
  <si>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</si>
  <si>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</si>
  <si>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</si>
  <si>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</si>
  <si>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</si>
  <si>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</si>
  <si>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</si>
  <si>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</si>
  <si>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</si>
  <si>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</si>
  <si>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</si>
  <si>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</si>
  <si>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</si>
  <si>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</si>
  <si>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</si>
  <si>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</si>
  <si>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</si>
  <si>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</si>
  <si>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</si>
  <si>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</si>
  <si>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</si>
  <si>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</si>
  <si>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</si>
  <si>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</si>
  <si>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</si>
  <si>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</si>
  <si>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</si>
  <si>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</si>
  <si>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</si>
  <si>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</si>
  <si>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</si>
  <si>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</si>
  <si>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</si>
  <si>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</si>
  <si>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</si>
  <si>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</si>
  <si>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</si>
  <si>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</si>
  <si>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</si>
  <si>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</si>
  <si>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</si>
  <si>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</si>
  <si>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</si>
  <si>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</si>
  <si>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</si>
  <si>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</si>
  <si>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</si>
  <si>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</si>
  <si>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</si>
  <si>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</si>
  <si>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</si>
  <si>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</si>
  <si>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</si>
  <si>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</si>
  <si>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</si>
  <si>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</si>
  <si>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</si>
  <si>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</si>
  <si>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</si>
  <si>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</si>
  <si>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</si>
  <si>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</si>
  <si>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</si>
  <si>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</si>
  <si>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</si>
  <si>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</si>
  <si>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</si>
  <si>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</si>
  <si>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</si>
  <si>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</si>
  <si>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</si>
  <si>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</si>
  <si>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</si>
  <si>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</si>
  <si>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</si>
  <si>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</si>
  <si>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</si>
  <si>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</si>
  <si>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</si>
  <si>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</si>
  <si>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</si>
  <si>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</si>
  <si>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</si>
  <si>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</si>
  <si>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</si>
  <si>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</si>
  <si>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</si>
  <si>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</si>
  <si>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</si>
  <si>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</si>
  <si>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</si>
  <si>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</si>
  <si>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</si>
  <si>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</si>
  <si>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</si>
  <si>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</si>
  <si>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</si>
  <si>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</si>
  <si>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</si>
  <si>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</si>
  <si>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</si>
  <si>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</si>
  <si>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</si>
  <si>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</si>
  <si>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</si>
  <si>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</si>
  <si>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</si>
  <si>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</si>
  <si>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</si>
  <si>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</si>
  <si>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</si>
  <si>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</si>
  <si>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</si>
  <si>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</si>
  <si>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</si>
  <si>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</si>
  <si>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</si>
  <si>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</si>
  <si>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</si>
  <si>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</si>
  <si>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</si>
  <si>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</si>
  <si>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</si>
  <si>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</si>
  <si>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</si>
  <si>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</si>
  <si>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</si>
  <si>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</si>
  <si>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</si>
  <si>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</si>
  <si>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</si>
  <si>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</si>
  <si>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</si>
  <si>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</si>
  <si>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</si>
  <si>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</si>
  <si>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</si>
  <si>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</si>
  <si>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</si>
  <si>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</si>
  <si>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</si>
  <si>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</si>
  <si>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</si>
  <si>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</si>
  <si>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</si>
  <si>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</si>
  <si>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</si>
  <si>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</si>
  <si>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</si>
  <si>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</si>
  <si>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</si>
  <si>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</si>
  <si>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</si>
  <si>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</si>
  <si>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</si>
  <si>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</si>
  <si>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</si>
  <si>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</si>
  <si>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</si>
  <si>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</si>
  <si>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</si>
  <si>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</si>
  <si>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</si>
  <si>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</si>
  <si>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</si>
  <si>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</si>
  <si>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</si>
  <si>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</si>
  <si>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</si>
  <si>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</si>
  <si>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</si>
  <si>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</si>
  <si>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</si>
  <si>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</si>
  <si>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</si>
  <si>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</si>
  <si>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</si>
  <si>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</si>
  <si>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</si>
  <si>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</si>
  <si>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</si>
  <si>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</si>
  <si>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</si>
  <si>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</si>
  <si>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</si>
  <si>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</si>
  <si>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</si>
  <si>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</si>
  <si>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</si>
  <si>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</si>
  <si>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</si>
  <si>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</si>
  <si>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</si>
  <si>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</si>
  <si>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</si>
  <si>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</si>
  <si>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</si>
  <si>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</si>
  <si>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</si>
  <si>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</si>
  <si>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</si>
  <si>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</si>
  <si>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</si>
  <si>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</si>
  <si>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</si>
  <si>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</si>
  <si>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</si>
  <si>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</si>
  <si>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</si>
  <si>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</si>
  <si>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</si>
  <si>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</si>
  <si>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</si>
  <si>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</si>
  <si>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</si>
  <si>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</si>
  <si>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</si>
  <si>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</si>
  <si>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</si>
  <si>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</si>
  <si>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</si>
  <si>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</si>
  <si>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</si>
  <si>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</si>
  <si>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</si>
  <si>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</si>
  <si>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</si>
  <si>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</si>
  <si>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</si>
  <si>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</si>
  <si>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</si>
  <si>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</si>
  <si>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</si>
  <si>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</si>
  <si>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</si>
  <si>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</si>
  <si>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</si>
  <si>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</si>
  <si>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</si>
  <si>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</si>
  <si>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</si>
  <si>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</si>
  <si>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</si>
  <si>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</si>
  <si>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</si>
  <si>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</si>
  <si>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</si>
  <si>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</si>
  <si>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</si>
  <si>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</si>
  <si>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</si>
  <si>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</si>
  <si>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</si>
  <si>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</si>
  <si>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</si>
  <si>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</si>
  <si>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</si>
  <si>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</si>
  <si>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</si>
  <si>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</si>
  <si>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</si>
  <si>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</si>
  <si>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</si>
  <si>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</si>
  <si>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</si>
  <si>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</si>
  <si>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</si>
  <si>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</si>
  <si>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</si>
  <si>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</si>
  <si>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</si>
  <si>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</si>
  <si>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</si>
  <si>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</si>
  <si>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</si>
  <si>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</si>
  <si>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</si>
  <si>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</si>
  <si>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</si>
  <si>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</si>
  <si>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</si>
  <si>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</si>
  <si>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</si>
  <si>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</si>
  <si>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</si>
  <si>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</si>
  <si>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</si>
  <si>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</si>
  <si>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</si>
  <si>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</si>
  <si>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</si>
  <si>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</si>
  <si>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</si>
  <si>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</si>
  <si>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</si>
  <si>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</si>
  <si>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</si>
  <si>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</si>
  <si>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</si>
  <si>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</si>
  <si>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</si>
  <si>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</si>
  <si>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</si>
  <si>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</si>
  <si>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</si>
  <si>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</si>
  <si>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</si>
  <si>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</si>
  <si>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</si>
  <si>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</si>
  <si>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</si>
  <si>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</si>
  <si>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</si>
  <si>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</si>
  <si>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</si>
  <si>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</si>
  <si>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</si>
  <si>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</si>
  <si>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</si>
  <si>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</si>
  <si>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</si>
  <si>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</si>
  <si>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</si>
  <si>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</si>
  <si>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</si>
  <si>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</si>
  <si>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</si>
  <si>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</si>
  <si>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</si>
  <si>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</si>
  <si>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</si>
  <si>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</si>
  <si>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</si>
  <si>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</si>
  <si>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</si>
  <si>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</si>
  <si>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</si>
  <si>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</si>
  <si>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</si>
  <si>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</si>
  <si>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</si>
  <si>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</si>
  <si>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</si>
  <si>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</si>
  <si>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</si>
  <si>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</si>
  <si>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</si>
  <si>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</si>
  <si>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</si>
  <si>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</si>
  <si>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</si>
  <si>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</si>
  <si>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</si>
  <si>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</si>
  <si>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</si>
  <si>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</si>
  <si>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</si>
  <si>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</si>
  <si>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</si>
  <si>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</si>
  <si>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</si>
  <si>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</si>
  <si>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</si>
  <si>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</si>
  <si>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</si>
  <si>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</si>
  <si>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</si>
  <si>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</si>
  <si>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</si>
  <si>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</si>
  <si>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</si>
  <si>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</si>
  <si>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</si>
  <si>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</si>
  <si>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</si>
  <si>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</si>
  <si>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</si>
  <si>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</si>
  <si>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</si>
  <si>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</si>
  <si>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</si>
  <si>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</si>
  <si>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</si>
  <si>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</si>
  <si>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</si>
  <si>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</si>
  <si>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</si>
  <si>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</si>
  <si>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</si>
  <si>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</si>
  <si>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</si>
  <si>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</si>
  <si>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</si>
  <si>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</si>
  <si>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</si>
  <si>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</si>
  <si>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</si>
  <si>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</si>
  <si>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</si>
  <si>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</si>
  <si>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</si>
  <si>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</si>
  <si>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</si>
  <si>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</si>
  <si>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</si>
  <si>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</si>
  <si>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</si>
  <si>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</si>
  <si>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</si>
  <si>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</si>
  <si>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</si>
  <si>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</si>
  <si>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</si>
  <si>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</si>
  <si>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</si>
  <si>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</si>
  <si>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</si>
  <si>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</si>
  <si>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</si>
  <si>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</si>
  <si>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</si>
  <si>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</si>
  <si>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</si>
  <si>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</si>
  <si>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</si>
  <si>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</si>
  <si>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</si>
  <si>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</si>
  <si>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</si>
  <si>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</si>
  <si>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</si>
  <si>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</si>
  <si>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</si>
  <si>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</si>
  <si>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</si>
  <si>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</si>
  <si>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</si>
  <si>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</si>
  <si>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</si>
  <si>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</si>
  <si>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</si>
  <si>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</si>
  <si>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</si>
  <si>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</si>
  <si>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</si>
  <si>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</si>
  <si>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</si>
  <si>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</si>
  <si>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</si>
  <si>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</si>
  <si>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</si>
  <si>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</si>
  <si>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</si>
  <si>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</si>
  <si>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</si>
  <si>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</si>
  <si>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</si>
  <si>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</si>
  <si>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</si>
  <si>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</si>
  <si>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</si>
  <si>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</si>
  <si>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</si>
  <si>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</si>
  <si>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</si>
  <si>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</si>
  <si>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</si>
  <si>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</si>
  <si>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</si>
  <si>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</si>
  <si>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</si>
  <si>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</si>
  <si>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</si>
  <si>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</si>
  <si>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</si>
  <si>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</si>
  <si>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</si>
  <si>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</si>
  <si>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</si>
  <si>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</si>
  <si>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</si>
  <si>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</si>
  <si>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</si>
  <si>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</si>
  <si>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</si>
  <si>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</si>
  <si>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</si>
  <si>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</si>
  <si>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</si>
  <si>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</si>
  <si>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</si>
  <si>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</si>
  <si>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</si>
  <si>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</si>
  <si>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</si>
  <si>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</si>
  <si>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</si>
  <si>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</si>
  <si>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</si>
  <si>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</si>
  <si>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</si>
  <si>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</si>
  <si>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</si>
  <si>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</si>
  <si>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</si>
  <si>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</si>
  <si>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</si>
  <si>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</si>
  <si>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</si>
  <si>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</si>
  <si>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</si>
  <si>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</si>
  <si>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</si>
  <si>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</si>
  <si>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</si>
  <si>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</si>
  <si>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</si>
  <si>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</si>
  <si>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</si>
  <si>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</si>
  <si>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</si>
  <si>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</si>
  <si>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</si>
  <si>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</si>
  <si>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</si>
  <si>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</si>
  <si>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</si>
  <si>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</si>
  <si>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</si>
  <si>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</si>
  <si>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</si>
  <si>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</si>
  <si>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</si>
  <si>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</si>
  <si>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</si>
  <si>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</si>
  <si>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</si>
  <si>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</si>
  <si>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</si>
  <si>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</si>
  <si>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</si>
  <si>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</si>
  <si>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</si>
  <si>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</si>
  <si>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</si>
  <si>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</si>
  <si>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</si>
  <si>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</si>
  <si>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</si>
  <si>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</si>
  <si>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</si>
  <si>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</si>
  <si>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</si>
  <si>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</si>
  <si>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</si>
  <si>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</si>
  <si>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</si>
  <si>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</si>
  <si>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</si>
  <si>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</si>
  <si>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</si>
  <si>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</si>
  <si>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</si>
  <si>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</si>
  <si>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</si>
  <si>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</si>
  <si>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</si>
  <si>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</si>
  <si>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</si>
  <si>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</si>
  <si>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</si>
  <si>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</si>
  <si>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</si>
  <si>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</si>
  <si>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</si>
  <si>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</si>
  <si>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</si>
  <si>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</si>
  <si>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</si>
  <si>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</si>
  <si>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</si>
  <si>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</si>
  <si>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</si>
  <si>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</si>
  <si>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</si>
  <si>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</si>
  <si>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</si>
  <si>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</si>
  <si>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</si>
  <si>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</si>
  <si>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</si>
  <si>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</si>
  <si>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</si>
  <si>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</si>
  <si>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</si>
  <si>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</si>
  <si>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</si>
  <si>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</si>
  <si>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</si>
  <si>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</si>
  <si>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</si>
  <si>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</si>
  <si>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</si>
  <si>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</si>
  <si>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</si>
  <si>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</si>
  <si>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</si>
  <si>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</si>
  <si>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</si>
  <si>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</si>
  <si>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</si>
  <si>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</si>
  <si>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</si>
  <si>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</si>
  <si>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</si>
  <si>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</si>
  <si>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</si>
  <si>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</si>
  <si>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</si>
  <si>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</si>
  <si>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</si>
  <si>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</si>
  <si>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</si>
  <si>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</si>
  <si>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</si>
  <si>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</si>
  <si>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</si>
  <si>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</si>
  <si>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</si>
  <si>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</si>
  <si>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</si>
  <si>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</si>
  <si>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</si>
  <si>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</si>
  <si>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</si>
  <si>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</si>
  <si>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</si>
  <si>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</si>
  <si>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</si>
  <si>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</si>
  <si>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</si>
  <si>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</si>
  <si>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</si>
  <si>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</si>
  <si>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</si>
  <si>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</si>
  <si>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</si>
  <si>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</si>
  <si>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</si>
  <si>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</si>
  <si>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</si>
  <si>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</si>
  <si>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</si>
  <si>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</si>
  <si>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</si>
  <si>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</si>
  <si>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</si>
  <si>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</si>
  <si>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</si>
  <si>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</si>
  <si>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</si>
  <si>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</si>
  <si>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</si>
  <si>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</si>
  <si>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</si>
  <si>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</si>
  <si>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</si>
  <si>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</si>
  <si>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</si>
  <si>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</si>
  <si>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</si>
  <si>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</si>
  <si>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</si>
  <si>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</si>
  <si>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</si>
  <si>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</si>
  <si>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</si>
  <si>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</si>
  <si>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</si>
  <si>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</si>
  <si>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</si>
  <si>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</si>
  <si>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</si>
  <si>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</si>
  <si>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</si>
  <si>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</si>
  <si>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</si>
  <si>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</si>
  <si>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</si>
  <si>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</si>
  <si>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</si>
  <si>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</si>
  <si>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</si>
  <si>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</si>
  <si>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</si>
  <si>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</si>
  <si>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</si>
  <si>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</si>
  <si>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</si>
  <si>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</si>
  <si>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</si>
  <si>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</si>
  <si>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</si>
  <si>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</si>
  <si>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</si>
  <si>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</si>
  <si>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</si>
  <si>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</si>
  <si>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</si>
  <si>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</si>
  <si>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</si>
  <si>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</si>
  <si>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</si>
  <si>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</si>
  <si>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</si>
  <si>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</si>
  <si>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</si>
  <si>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</si>
  <si>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</si>
  <si>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</si>
  <si>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</si>
  <si>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</si>
  <si>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</si>
  <si>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</si>
  <si>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</si>
  <si>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</si>
  <si>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</si>
  <si>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</si>
  <si>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</si>
  <si>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</si>
  <si>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</si>
  <si>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</si>
  <si>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</si>
  <si>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</si>
  <si>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</si>
  <si>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</si>
  <si>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</si>
  <si>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</si>
  <si>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</si>
  <si>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</si>
  <si>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</si>
  <si>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</si>
  <si>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</si>
  <si>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</si>
  <si>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</si>
  <si>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</si>
  <si>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</si>
  <si>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</si>
  <si>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</si>
  <si>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</si>
  <si>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</si>
  <si>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</si>
  <si>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</si>
  <si>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</si>
  <si>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</si>
  <si>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</si>
  <si>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</si>
  <si>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</si>
  <si>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</si>
  <si>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</si>
  <si>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</si>
  <si>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</si>
  <si>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</si>
  <si>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</si>
  <si>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</si>
  <si>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</si>
  <si>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</si>
  <si>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</si>
  <si>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</si>
  <si>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</si>
  <si>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</si>
  <si>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</si>
  <si>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</si>
  <si>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</si>
  <si>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</si>
  <si>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</si>
  <si>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</si>
  <si>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</si>
  <si>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</si>
  <si>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</si>
  <si>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</si>
  <si>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</si>
  <si>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</si>
  <si>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</si>
  <si>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</si>
  <si>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</si>
  <si>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</si>
  <si>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</si>
  <si>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</si>
  <si>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</si>
  <si>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</si>
  <si>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</si>
  <si>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</si>
  <si>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</si>
  <si>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</si>
  <si>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</si>
  <si>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</si>
  <si>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</si>
  <si>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</si>
  <si>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</si>
  <si>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</si>
  <si>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</si>
  <si>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</si>
  <si>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</si>
  <si>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</si>
  <si>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</si>
  <si>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</si>
  <si>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</si>
  <si>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</si>
  <si>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</si>
  <si>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</si>
  <si>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</si>
  <si>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</si>
  <si>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</si>
  <si>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</si>
  <si>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</si>
  <si>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</si>
  <si>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</si>
  <si>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</si>
  <si>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</si>
  <si>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</si>
  <si>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</si>
  <si>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</si>
  <si>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</si>
  <si>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</si>
  <si>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</si>
  <si>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</si>
  <si>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</si>
  <si>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</si>
  <si>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</si>
  <si>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</si>
  <si>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</si>
  <si>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</si>
  <si>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</si>
  <si>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</si>
  <si>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</si>
  <si>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</si>
  <si>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</si>
  <si>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</si>
  <si>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</si>
  <si>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</si>
  <si>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</si>
  <si>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</si>
  <si>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</si>
  <si>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</si>
  <si>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</si>
  <si>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</si>
  <si>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</si>
  <si>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</si>
  <si>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</si>
  <si>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</si>
  <si>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</si>
  <si>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</si>
  <si>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</si>
  <si>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</si>
  <si>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</si>
  <si>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</si>
  <si>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</si>
  <si>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</si>
  <si>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</si>
  <si>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</si>
  <si>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</si>
  <si>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</si>
  <si>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</si>
  <si>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</si>
  <si>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</si>
  <si>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</si>
  <si>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</si>
  <si>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</si>
  <si>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</si>
  <si>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</si>
  <si>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</si>
  <si>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</si>
  <si>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</si>
  <si>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</si>
  <si>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</si>
  <si>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</si>
  <si>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</si>
  <si>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</si>
  <si>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</si>
  <si>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</si>
  <si>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</si>
  <si>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</si>
  <si>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</si>
  <si>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</si>
  <si>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</si>
  <si>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</si>
  <si>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</si>
  <si>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</si>
  <si>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</si>
  <si>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</si>
  <si>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</si>
  <si>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</si>
  <si>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</si>
  <si>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</si>
  <si>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</si>
  <si>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</si>
  <si>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</si>
  <si>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</si>
  <si>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</si>
  <si>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</si>
  <si>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</si>
  <si>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</si>
  <si>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</si>
  <si>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</si>
  <si>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</si>
  <si>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</si>
  <si>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</si>
  <si>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</si>
  <si>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</si>
  <si>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</si>
  <si>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</si>
  <si>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</si>
  <si>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</si>
  <si>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</si>
  <si>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</si>
  <si>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</si>
  <si>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</si>
  <si>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</si>
  <si>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</si>
  <si>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</si>
  <si>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</si>
  <si>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</si>
  <si>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</si>
  <si>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</si>
  <si>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</si>
  <si>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</si>
  <si>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</si>
  <si>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</si>
  <si>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</si>
  <si>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</si>
  <si>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</si>
  <si>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</si>
  <si>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</si>
  <si>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</si>
  <si>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</si>
  <si>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</si>
  <si>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</si>
  <si>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</si>
  <si>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</si>
  <si>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</si>
  <si>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</si>
  <si>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</si>
  <si>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</si>
  <si>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</si>
  <si>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</si>
  <si>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</si>
  <si>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</si>
  <si>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</si>
  <si>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</si>
  <si>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</si>
  <si>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</si>
  <si>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</si>
  <si>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</si>
  <si>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</si>
  <si>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</si>
  <si>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</si>
  <si>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</si>
  <si>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</si>
  <si>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</si>
  <si>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</si>
  <si>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</si>
  <si>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</si>
  <si>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</si>
  <si>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</si>
  <si>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</si>
  <si>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</si>
  <si>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</si>
  <si>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</si>
  <si>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</si>
  <si>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</si>
  <si>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</si>
  <si>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</si>
  <si>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</si>
  <si>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</si>
  <si>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</si>
  <si>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</si>
  <si>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</si>
  <si>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</si>
  <si>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</si>
  <si>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</si>
  <si>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</si>
  <si>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</si>
  <si>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</si>
  <si>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</si>
  <si>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</si>
  <si>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</si>
  <si>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</si>
  <si>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</si>
  <si>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</si>
  <si>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</si>
  <si>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</si>
  <si>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</si>
  <si>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</si>
  <si>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</si>
  <si>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</si>
  <si>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</si>
  <si>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</si>
  <si>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</si>
  <si>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</si>
  <si>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</si>
  <si>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</si>
  <si>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</si>
  <si>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</si>
  <si>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</si>
  <si>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</si>
  <si>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</si>
  <si>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</si>
  <si>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</si>
  <si>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</si>
  <si>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</si>
  <si>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</si>
  <si>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</si>
  <si>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</si>
  <si>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</si>
  <si>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</si>
  <si>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</si>
  <si>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</si>
  <si>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</si>
  <si>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</si>
  <si>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</si>
  <si>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</si>
  <si>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</si>
  <si>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</si>
  <si>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</si>
  <si>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</si>
  <si>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</si>
  <si>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</si>
  <si>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</si>
  <si>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</si>
  <si>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</si>
  <si>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</si>
  <si>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</si>
  <si>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</si>
  <si>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</si>
  <si>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</si>
  <si>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</si>
  <si>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</si>
  <si>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</si>
  <si>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</si>
  <si>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</si>
  <si>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</si>
  <si>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</si>
  <si>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</si>
  <si>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</si>
  <si>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</si>
  <si>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</si>
  <si>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</si>
  <si>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</si>
  <si>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</si>
  <si>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</si>
  <si>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</si>
  <si>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</si>
  <si>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</si>
  <si>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</si>
  <si>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</si>
  <si>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</si>
  <si>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</si>
  <si>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</si>
  <si>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</si>
  <si>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</si>
  <si>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</si>
  <si>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</si>
  <si>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</si>
  <si>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</si>
  <si>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</si>
  <si>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</si>
  <si>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</si>
  <si>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</si>
  <si>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</si>
  <si>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</si>
  <si>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</si>
  <si>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</si>
  <si>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</si>
  <si>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</si>
  <si>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</si>
  <si>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</si>
  <si>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</si>
  <si>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</si>
  <si>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</si>
  <si>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</si>
  <si>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</si>
  <si>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</si>
  <si>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</si>
  <si>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</si>
  <si>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</si>
  <si>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</si>
  <si>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</si>
  <si>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</si>
  <si>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</si>
  <si>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</si>
  <si>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</si>
  <si>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</si>
  <si>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</si>
  <si>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</si>
  <si>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</si>
  <si>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</si>
  <si>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</si>
  <si>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</si>
  <si>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</si>
  <si>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</si>
  <si>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</si>
  <si>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</si>
  <si>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</si>
  <si>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</si>
  <si>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</si>
  <si>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</si>
  <si>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</si>
  <si>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</si>
  <si>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</si>
  <si>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</si>
  <si>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</si>
  <si>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</si>
  <si>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</si>
  <si>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</si>
  <si>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</si>
  <si>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</si>
  <si>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</si>
  <si>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</si>
  <si>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</si>
  <si>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</si>
  <si>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</si>
  <si>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</si>
  <si>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</si>
  <si>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</si>
  <si>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</si>
  <si>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</si>
  <si>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</si>
  <si>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</si>
  <si>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</si>
  <si>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</si>
  <si>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</si>
  <si>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</si>
  <si>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</si>
  <si>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</si>
  <si>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</si>
  <si>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</si>
  <si>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</si>
  <si>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</si>
  <si>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</si>
  <si>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</si>
  <si>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</si>
  <si>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</si>
  <si>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</si>
  <si>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</si>
  <si>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</si>
  <si>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</si>
  <si>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</si>
  <si>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</si>
  <si>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</si>
  <si>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</si>
  <si>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</si>
  <si>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</si>
  <si>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</si>
  <si>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</si>
  <si>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</si>
  <si>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</si>
  <si>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</si>
  <si>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</si>
  <si>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</si>
  <si>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</si>
  <si>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</si>
  <si>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</si>
  <si>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</si>
  <si>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</si>
  <si>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</si>
  <si>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</si>
  <si>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</si>
  <si>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</si>
  <si>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</si>
  <si>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</si>
  <si>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</si>
  <si>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</si>
  <si>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</si>
  <si>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</si>
  <si>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</si>
  <si>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</si>
  <si>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</si>
  <si>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</si>
  <si>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</si>
  <si>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</si>
  <si>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</si>
  <si>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</si>
  <si>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</si>
  <si>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</si>
  <si>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</si>
  <si>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</si>
  <si>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</si>
  <si>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</si>
  <si>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</si>
  <si>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</si>
  <si>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</si>
  <si>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</si>
  <si>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</si>
  <si>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</si>
  <si>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</si>
  <si>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</si>
  <si>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</si>
  <si>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</si>
  <si>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</si>
  <si>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</si>
  <si>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</si>
  <si>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</si>
  <si>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</si>
  <si>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</si>
  <si>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</si>
  <si>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</si>
  <si>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</si>
  <si>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</si>
  <si>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</si>
  <si>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</si>
  <si>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</si>
  <si>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</si>
  <si>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</si>
  <si>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</si>
  <si>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</si>
  <si>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</si>
  <si>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</si>
  <si>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</si>
  <si>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</si>
  <si>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</si>
  <si>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</si>
  <si>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</si>
  <si>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</si>
  <si>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</si>
  <si>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</si>
  <si>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</si>
  <si>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</si>
  <si>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</si>
  <si>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</si>
  <si>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</si>
  <si>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</si>
  <si>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</si>
  <si>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</si>
  <si>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</si>
  <si>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</si>
  <si>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</si>
  <si>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</si>
  <si>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</si>
  <si>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</si>
  <si>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</si>
  <si>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</si>
  <si>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</si>
  <si>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</si>
  <si>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</si>
  <si>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</si>
  <si>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</si>
  <si>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</si>
  <si>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</si>
  <si>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</si>
  <si>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</si>
  <si>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</si>
  <si>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</si>
  <si>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</si>
  <si>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</si>
  <si>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</si>
  <si>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</si>
  <si>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</si>
  <si>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</si>
  <si>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</si>
  <si>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</si>
  <si>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</si>
  <si>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</si>
  <si>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</si>
  <si>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</si>
  <si>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</si>
  <si>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</si>
  <si>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</si>
  <si>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</si>
  <si>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</si>
  <si>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</si>
  <si>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</si>
  <si>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</si>
  <si>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</si>
  <si>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</si>
  <si>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</si>
  <si>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</si>
  <si>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</si>
  <si>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</si>
  <si>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</si>
  <si>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</si>
  <si>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</si>
  <si>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</si>
  <si>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</si>
  <si>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</si>
  <si>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</si>
  <si>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</si>
  <si>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</si>
  <si>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</si>
  <si>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</si>
  <si>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</si>
  <si>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</si>
  <si>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</si>
  <si>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</si>
  <si>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</si>
  <si>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</si>
  <si>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</si>
  <si>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</si>
  <si>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</si>
  <si>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</si>
  <si>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</si>
  <si>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</si>
  <si>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</si>
  <si>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</si>
  <si>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</si>
  <si>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</si>
  <si>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</si>
  <si>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</si>
  <si>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</si>
  <si>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</si>
  <si>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</si>
  <si>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</si>
  <si>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</si>
  <si>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</si>
  <si>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</si>
  <si>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</si>
  <si>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</si>
  <si>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</si>
  <si>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</si>
  <si>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</si>
  <si>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</si>
  <si>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</si>
  <si>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</si>
  <si>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</si>
  <si>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</si>
  <si>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</si>
  <si>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</si>
  <si>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</si>
  <si>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</si>
  <si>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</si>
  <si>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</si>
  <si>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</si>
  <si>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</si>
  <si>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</si>
  <si>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</si>
  <si>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</si>
  <si>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</si>
  <si>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</si>
  <si>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</si>
  <si>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</si>
  <si>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</si>
  <si>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</si>
  <si>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</si>
  <si>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</si>
  <si>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</si>
  <si>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</si>
  <si>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</si>
  <si>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</si>
  <si>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</si>
  <si>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</si>
  <si>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</si>
  <si>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</si>
  <si>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</si>
  <si>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</si>
  <si>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</si>
  <si>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</si>
  <si>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</si>
  <si>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</si>
  <si>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</si>
  <si>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</si>
  <si>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</si>
  <si>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</si>
  <si>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</si>
  <si>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</si>
  <si>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</si>
  <si>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</si>
  <si>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</si>
  <si>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</si>
  <si>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</si>
  <si>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</si>
  <si>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</si>
  <si>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</si>
  <si>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</si>
  <si>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</si>
  <si>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</si>
  <si>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</si>
  <si>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</si>
  <si>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</si>
  <si>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</si>
  <si>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</si>
  <si>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</si>
  <si>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</si>
  <si>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</si>
  <si>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</si>
  <si>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</si>
  <si>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</si>
  <si>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</si>
  <si>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</si>
  <si>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</si>
  <si>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</si>
  <si>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</si>
  <si>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</si>
  <si>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</si>
  <si>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</si>
  <si>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</si>
  <si>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</si>
  <si>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</si>
  <si>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</si>
  <si>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</si>
  <si>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</si>
  <si>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</si>
  <si>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</si>
  <si>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</si>
  <si>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</si>
  <si>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</si>
  <si>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</si>
  <si>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</si>
  <si>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</si>
  <si>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</si>
  <si>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</si>
  <si>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</si>
  <si>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</si>
  <si>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</si>
  <si>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</si>
  <si>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</si>
  <si>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</si>
  <si>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</si>
  <si>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</si>
  <si>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</si>
  <si>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</si>
  <si>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</si>
  <si>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</si>
  <si>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</si>
  <si>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</si>
  <si>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</si>
  <si>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</si>
  <si>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</si>
  <si>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</si>
  <si>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</si>
  <si>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</si>
  <si>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</si>
  <si>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</si>
  <si>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</si>
  <si>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</si>
  <si>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</si>
  <si>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</si>
  <si>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</si>
  <si>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</si>
  <si>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</si>
  <si>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</si>
  <si>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</si>
  <si>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</si>
  <si>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</si>
  <si>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</si>
  <si>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</si>
  <si>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</si>
  <si>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</si>
  <si>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</si>
  <si>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</si>
  <si>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</si>
  <si>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</si>
  <si>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</si>
  <si>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</si>
  <si>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</si>
  <si>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</si>
  <si>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</si>
  <si>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</si>
  <si>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</si>
  <si>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</si>
  <si>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</si>
  <si>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</si>
  <si>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</si>
  <si>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</si>
  <si>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</si>
  <si>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</si>
  <si>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</si>
  <si>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</si>
  <si>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</si>
  <si>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</si>
  <si>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</si>
  <si>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</si>
  <si>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</si>
  <si>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</si>
  <si>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</si>
  <si>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</si>
  <si>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</si>
  <si>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</si>
  <si>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</si>
  <si>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</si>
  <si>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</si>
  <si>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</si>
  <si>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</si>
  <si>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</si>
  <si>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</si>
  <si>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</si>
  <si>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</si>
  <si>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</si>
  <si>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</si>
  <si>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</si>
  <si>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</si>
  <si>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</si>
  <si>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</si>
  <si>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</si>
  <si>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</si>
  <si>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</si>
  <si>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</si>
  <si>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</si>
  <si>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</si>
  <si>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</si>
  <si>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</si>
  <si>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</si>
  <si>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</si>
  <si>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</si>
  <si>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</si>
  <si>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</si>
  <si>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</si>
  <si>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</si>
  <si>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</si>
  <si>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</si>
  <si>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</si>
  <si>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</si>
  <si>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</si>
  <si>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</si>
  <si>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</si>
  <si>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</si>
  <si>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</si>
  <si>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</si>
  <si>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</si>
  <si>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</si>
  <si>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</si>
  <si>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</si>
  <si>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</si>
  <si>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</si>
  <si>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</si>
  <si>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</si>
  <si>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</si>
  <si>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</si>
  <si>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</si>
  <si>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</si>
  <si>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</si>
  <si>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</si>
  <si>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</si>
  <si>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</si>
  <si>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</si>
  <si>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</si>
  <si>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</si>
  <si>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</si>
  <si>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</si>
  <si>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</si>
  <si>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</si>
  <si>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</si>
  <si>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</si>
  <si>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</si>
  <si>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</si>
  <si>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</si>
  <si>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</si>
  <si>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</si>
  <si>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</si>
  <si>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</si>
  <si>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</si>
  <si>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</si>
  <si>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</si>
  <si>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</si>
  <si>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</si>
  <si>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</si>
  <si>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</si>
  <si>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</si>
  <si>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</si>
  <si>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</si>
  <si>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</si>
  <si>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</si>
  <si>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</si>
  <si>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</si>
  <si>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</si>
  <si>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</si>
  <si>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</si>
  <si>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</si>
  <si>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</si>
  <si>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</si>
  <si>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</si>
  <si>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</si>
  <si>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</si>
  <si>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</si>
  <si>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</si>
  <si>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</si>
  <si>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</si>
  <si>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</si>
  <si>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</si>
  <si>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</si>
  <si>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</si>
  <si>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</si>
  <si>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</si>
  <si>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</si>
  <si>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</si>
  <si>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</si>
  <si>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</si>
  <si>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</si>
  <si>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</si>
  <si>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</si>
  <si>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</si>
  <si>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</si>
  <si>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</si>
  <si>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</si>
  <si>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</si>
  <si>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</si>
  <si>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</si>
  <si>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</si>
  <si>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</si>
  <si>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</si>
  <si>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</si>
  <si>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</si>
  <si>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</si>
  <si>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</si>
  <si>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</si>
  <si>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</si>
  <si>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</si>
  <si>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</si>
  <si>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</si>
  <si>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</si>
  <si>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</si>
  <si>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</si>
  <si>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</si>
  <si>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</si>
  <si>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</si>
  <si>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</si>
  <si>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</si>
  <si>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</si>
  <si>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</si>
  <si>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</si>
  <si>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</si>
  <si>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</si>
  <si>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</si>
  <si>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</si>
  <si>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</si>
  <si>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</si>
  <si>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</si>
  <si>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</si>
  <si>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</si>
  <si>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</si>
  <si>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</si>
  <si>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</si>
  <si>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</si>
  <si>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</si>
  <si>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</si>
  <si>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</si>
  <si>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</si>
  <si>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</si>
  <si>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</si>
  <si>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</si>
  <si>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</si>
  <si>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</si>
  <si>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</si>
  <si>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</si>
  <si>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</si>
  <si>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</si>
  <si>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</si>
  <si>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</si>
  <si>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</si>
  <si>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</si>
  <si>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</si>
  <si>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</si>
  <si>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</si>
  <si>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</si>
  <si>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</si>
  <si>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</si>
  <si>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</si>
  <si>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</si>
  <si>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</si>
  <si>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</si>
  <si>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</si>
  <si>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</si>
  <si>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</si>
  <si>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</si>
  <si>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</si>
  <si>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</si>
  <si>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</si>
  <si>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</si>
  <si>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</si>
  <si>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</si>
  <si>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</si>
  <si>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</si>
  <si>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</si>
  <si>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</si>
  <si>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</si>
  <si>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</si>
  <si>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</si>
  <si>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</si>
  <si>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</si>
  <si>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</si>
  <si>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</si>
  <si>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</si>
  <si>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</si>
  <si>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</si>
  <si>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</si>
  <si>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</si>
  <si>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</si>
  <si>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</si>
  <si>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</si>
  <si>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</si>
  <si>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</si>
  <si>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</si>
  <si>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</si>
  <si>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</si>
  <si>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</si>
  <si>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</si>
  <si>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</si>
  <si>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</si>
  <si>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</si>
  <si>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</si>
  <si>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</si>
  <si>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</si>
  <si>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</si>
  <si>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</si>
  <si>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</si>
  <si>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</si>
  <si>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</si>
  <si>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</si>
  <si>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</si>
  <si>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</si>
  <si>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</si>
  <si>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</si>
  <si>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</si>
  <si>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</si>
  <si>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</si>
  <si>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</si>
  <si>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</si>
  <si>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</si>
  <si>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</si>
  <si>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</si>
  <si>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</si>
  <si>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</si>
  <si>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</si>
  <si>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</si>
  <si>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</si>
  <si>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</si>
  <si>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</si>
  <si>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</si>
  <si>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</si>
  <si>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</si>
  <si>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</si>
  <si>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</si>
  <si>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</si>
  <si>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</si>
  <si>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</si>
  <si>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</si>
  <si>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</si>
  <si>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</si>
  <si>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</si>
  <si>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</si>
  <si>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</si>
  <si>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</si>
  <si>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</si>
  <si>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</si>
  <si>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</si>
  <si>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</si>
  <si>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</si>
  <si>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</si>
  <si>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</si>
  <si>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</si>
  <si>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</si>
  <si>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</si>
  <si>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</si>
  <si>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</si>
  <si>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</si>
  <si>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</si>
  <si>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</si>
  <si>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</si>
  <si>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</si>
  <si>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</si>
  <si>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</si>
  <si>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</si>
  <si>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</si>
  <si>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</si>
  <si>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</si>
  <si>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</si>
  <si>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</si>
  <si>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</si>
  <si>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</si>
  <si>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</si>
  <si>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</si>
  <si>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</si>
  <si>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</si>
  <si>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</si>
  <si>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</si>
  <si>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</si>
  <si>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</si>
  <si>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</si>
  <si>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</si>
  <si>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</si>
  <si>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</si>
  <si>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</si>
  <si>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</si>
  <si>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</si>
  <si>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</si>
  <si>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</si>
  <si>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</si>
  <si>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</si>
  <si>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</si>
  <si>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</si>
  <si>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</si>
  <si>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</si>
  <si>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</si>
  <si>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</si>
  <si>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</si>
  <si>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</si>
  <si>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</si>
  <si>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</si>
  <si>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</si>
  <si>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</si>
  <si>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</si>
  <si>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</si>
  <si>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</si>
  <si>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</si>
  <si>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</si>
  <si>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</si>
  <si>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</si>
  <si>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</si>
  <si>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</si>
  <si>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</si>
  <si>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</si>
  <si>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</si>
  <si>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</si>
  <si>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</si>
  <si>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</si>
  <si>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</si>
  <si>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</si>
  <si>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</si>
  <si>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</si>
  <si>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</si>
  <si>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</si>
  <si>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</si>
  <si>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</si>
  <si>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</si>
  <si>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</si>
  <si>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</si>
  <si>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</si>
  <si>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</si>
  <si>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</si>
  <si>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</si>
  <si>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</si>
  <si>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</si>
  <si>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</si>
  <si>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</si>
  <si>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</si>
  <si>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</si>
  <si>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</si>
  <si>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</si>
  <si>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</si>
  <si>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</si>
  <si>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</si>
  <si>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</si>
  <si>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</si>
  <si>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</si>
  <si>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</si>
  <si>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</si>
  <si>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</si>
  <si>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</si>
  <si>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</si>
  <si>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</si>
  <si>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</si>
  <si>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</si>
  <si>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</si>
  <si>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</si>
  <si>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</si>
  <si>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</si>
  <si>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</si>
  <si>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</si>
  <si>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</si>
  <si>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</si>
  <si>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</si>
  <si>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</si>
  <si>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</si>
  <si>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</si>
  <si>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</si>
  <si>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</si>
  <si>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</si>
  <si>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</si>
  <si>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</si>
  <si>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</si>
  <si>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</si>
  <si>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</si>
  <si>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</si>
  <si>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</si>
  <si>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</si>
  <si>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</si>
  <si>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</si>
  <si>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</si>
  <si>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</si>
  <si>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</si>
  <si>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</si>
  <si>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</si>
  <si>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</si>
  <si>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</si>
  <si>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</si>
  <si>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</si>
  <si>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</si>
  <si>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</si>
  <si>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</si>
  <si>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</si>
  <si>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</si>
  <si>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</si>
  <si>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</si>
  <si>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</si>
  <si>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</si>
  <si>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</si>
  <si>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</si>
  <si>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</si>
  <si>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</si>
  <si>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</si>
  <si>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</si>
  <si>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</si>
  <si>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</si>
  <si>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</si>
  <si>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</si>
  <si>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</si>
  <si>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</si>
  <si>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</si>
  <si>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</si>
  <si>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</si>
  <si>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</si>
  <si>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</si>
  <si>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</si>
  <si>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</si>
  <si>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</si>
  <si>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</si>
  <si>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</si>
  <si>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</si>
  <si>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</si>
  <si>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</si>
  <si>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</si>
  <si>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</si>
  <si>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</si>
  <si>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</si>
  <si>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</si>
  <si>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</si>
  <si>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</si>
  <si>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</si>
  <si>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</si>
  <si>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</si>
  <si>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</si>
  <si>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</si>
  <si>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</si>
  <si>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</si>
  <si>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</si>
  <si>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</si>
  <si>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</si>
  <si>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</si>
  <si>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</si>
  <si>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</si>
  <si>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</si>
  <si>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</si>
  <si>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</si>
  <si>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</si>
  <si>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</si>
  <si>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</si>
  <si>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</si>
  <si>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</si>
  <si>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</si>
  <si>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</si>
  <si>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</si>
  <si>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</si>
  <si>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</si>
  <si>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</si>
  <si>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</si>
  <si>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</si>
  <si>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</si>
  <si>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</si>
  <si>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</si>
  <si>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</si>
  <si>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</si>
  <si>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</si>
  <si>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</si>
  <si>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</si>
  <si>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</si>
  <si>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</si>
  <si>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</si>
  <si>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</si>
  <si>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</si>
  <si>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</si>
  <si>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</si>
  <si>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</si>
  <si>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</si>
  <si>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</si>
  <si>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</si>
  <si>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</si>
  <si>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</si>
  <si>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</si>
  <si>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</si>
  <si>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</si>
  <si>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</si>
  <si>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</si>
  <si>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</si>
  <si>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</si>
  <si>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</si>
  <si>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</si>
  <si>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</si>
  <si>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</si>
  <si>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</si>
  <si>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</si>
  <si>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</si>
  <si>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</si>
  <si>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</si>
  <si>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</si>
  <si>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</si>
  <si>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</si>
  <si>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</si>
  <si>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</si>
  <si>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</si>
  <si>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</si>
  <si>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</si>
  <si>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</si>
  <si>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</si>
  <si>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</si>
  <si>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</si>
  <si>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</si>
  <si>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</si>
  <si>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</si>
  <si>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</si>
  <si>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</si>
  <si>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</si>
  <si>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</si>
  <si>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</si>
  <si>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</si>
  <si>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</si>
  <si>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</si>
  <si>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</si>
  <si>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</si>
  <si>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</si>
  <si>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</si>
  <si>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</si>
  <si>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</si>
  <si>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</si>
  <si>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</si>
  <si>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</si>
  <si>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</si>
  <si>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</si>
  <si>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</si>
  <si>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</si>
  <si>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</si>
  <si>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</si>
  <si>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</si>
  <si>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</si>
  <si>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</si>
  <si>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</si>
  <si>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</si>
  <si>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</si>
  <si>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</si>
  <si>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</si>
  <si>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</si>
  <si>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</si>
  <si>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</si>
  <si>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</si>
  <si>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</si>
  <si>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</si>
  <si>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</si>
  <si>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</si>
  <si>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</si>
  <si>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</si>
  <si>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</si>
  <si>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</si>
  <si>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</si>
  <si>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</si>
  <si>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</si>
  <si>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</si>
  <si>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</si>
  <si>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</si>
  <si>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</si>
  <si>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</si>
  <si>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</si>
  <si>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</si>
  <si>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</si>
  <si>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</si>
  <si>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</si>
  <si>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</si>
  <si>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</si>
  <si>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</si>
  <si>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</si>
  <si>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</si>
  <si>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</si>
  <si>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</si>
  <si>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</si>
  <si>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</si>
  <si>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</si>
  <si>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</si>
  <si>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</si>
  <si>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</si>
  <si>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</si>
  <si>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</si>
  <si>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</si>
  <si>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</si>
  <si>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</si>
  <si>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</si>
  <si>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</si>
  <si>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</si>
  <si>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</si>
  <si>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</si>
  <si>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</si>
  <si>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</si>
  <si>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</si>
  <si>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</si>
  <si>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</si>
  <si>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</si>
  <si>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</si>
  <si>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</si>
  <si>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</si>
  <si>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</si>
  <si>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</si>
  <si>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</si>
  <si>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</si>
  <si>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</si>
  <si>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</si>
  <si>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</si>
  <si>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</si>
  <si>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</si>
  <si>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</si>
  <si>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</si>
  <si>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</si>
  <si>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</si>
  <si>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</si>
  <si>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</si>
  <si>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</si>
  <si>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</si>
  <si>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</si>
  <si>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</si>
  <si>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</si>
  <si>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</si>
  <si>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</si>
  <si>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</si>
  <si>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</si>
  <si>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</si>
  <si>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</si>
  <si>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</si>
  <si>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</si>
  <si>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</si>
  <si>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</si>
  <si>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</si>
  <si>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</si>
  <si>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</si>
  <si>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</si>
  <si>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</si>
  <si>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</si>
  <si>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</si>
  <si>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</si>
  <si>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</si>
  <si>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</si>
  <si>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</si>
  <si>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</si>
  <si>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</si>
  <si>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</si>
  <si>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</si>
  <si>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</si>
  <si>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</si>
  <si>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</si>
  <si>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</si>
  <si>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</si>
  <si>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</si>
  <si>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</si>
  <si>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</si>
  <si>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</si>
  <si>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</si>
  <si>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</si>
  <si>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</si>
  <si>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</si>
  <si>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</si>
  <si>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</si>
  <si>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</si>
  <si>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</si>
  <si>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</si>
  <si>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</si>
  <si>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</si>
  <si>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</si>
  <si>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</si>
  <si>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</si>
  <si>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</si>
  <si>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</si>
  <si>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</si>
  <si>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</si>
  <si>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</si>
  <si>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</si>
  <si>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</si>
  <si>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</si>
  <si>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</si>
  <si>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</si>
  <si>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</si>
  <si>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</si>
  <si>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</si>
  <si>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</si>
  <si>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</si>
  <si>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</si>
  <si>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</si>
  <si>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</si>
  <si>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</si>
  <si>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</si>
  <si>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</si>
  <si>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</si>
  <si>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</si>
  <si>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</si>
  <si>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</si>
  <si>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</si>
  <si>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</si>
  <si>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</si>
  <si>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</si>
  <si>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</si>
  <si>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</si>
  <si>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</si>
  <si>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</si>
  <si>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</si>
  <si>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</si>
  <si>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</si>
  <si>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</si>
  <si>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</si>
  <si>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</si>
  <si>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</si>
  <si>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</si>
  <si>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</si>
  <si>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</si>
  <si>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</si>
  <si>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</si>
  <si>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</si>
  <si>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</si>
  <si>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</si>
  <si>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</si>
  <si>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</si>
  <si>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</si>
  <si>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</si>
  <si>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</si>
  <si>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</si>
  <si>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</si>
  <si>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</si>
  <si>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</si>
  <si>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</si>
  <si>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</si>
  <si>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</si>
  <si>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</si>
  <si>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</si>
  <si>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</si>
  <si>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</si>
  <si>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</si>
  <si>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</si>
  <si>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</si>
  <si>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</si>
  <si>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</si>
  <si>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</si>
  <si>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</si>
  <si>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</si>
  <si>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</si>
  <si>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</si>
  <si>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</si>
  <si>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</si>
  <si>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</si>
  <si>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</si>
  <si>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</si>
  <si>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</si>
  <si>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</si>
  <si>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</si>
  <si>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</si>
  <si>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</si>
  <si>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</si>
  <si>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</si>
  <si>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</si>
  <si>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</si>
  <si>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</si>
  <si>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</si>
  <si>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</si>
  <si>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</si>
  <si>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</si>
  <si>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</si>
  <si>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</si>
  <si>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</si>
  <si>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</si>
  <si>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</si>
  <si>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</si>
  <si>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</si>
  <si>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</si>
  <si>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</si>
  <si>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</si>
  <si>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</si>
  <si>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</si>
  <si>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</si>
  <si>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</si>
  <si>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</si>
  <si>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</si>
  <si>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</si>
  <si>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</si>
  <si>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</si>
  <si>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</si>
  <si>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</si>
  <si>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</si>
  <si>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</si>
  <si>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</si>
  <si>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</si>
  <si>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</si>
  <si>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</si>
  <si>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</si>
  <si>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</si>
  <si>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</si>
  <si>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</si>
  <si>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</si>
  <si>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</si>
  <si>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</si>
  <si>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</si>
  <si>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</si>
  <si>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</si>
  <si>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</si>
  <si>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</si>
  <si>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</si>
  <si>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</si>
  <si>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</si>
  <si>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</si>
  <si>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</si>
  <si>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</si>
  <si>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</si>
  <si>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</si>
  <si>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</si>
  <si>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</si>
  <si>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</si>
  <si>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</si>
  <si>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</si>
  <si>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</si>
  <si>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</si>
  <si>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</si>
  <si>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</si>
  <si>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</si>
  <si>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</si>
  <si>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</si>
  <si>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</si>
  <si>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</si>
  <si>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</si>
  <si>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</si>
  <si>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</si>
  <si>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</si>
  <si>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</si>
  <si>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</si>
  <si>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</si>
  <si>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</si>
  <si>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</si>
  <si>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</si>
  <si>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</si>
  <si>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</si>
  <si>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</si>
  <si>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</si>
  <si>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</si>
  <si>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</si>
  <si>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</si>
  <si>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</si>
  <si>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</si>
  <si>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</si>
  <si>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</si>
  <si>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</si>
  <si>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</si>
  <si>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</si>
  <si>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</si>
  <si>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</si>
  <si>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</si>
  <si>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</si>
  <si>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</si>
  <si>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</si>
  <si>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</si>
  <si>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</si>
  <si>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</si>
  <si>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</si>
  <si>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</si>
  <si>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</si>
  <si>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</si>
  <si>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</si>
  <si>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</si>
  <si>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</si>
  <si>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</si>
  <si>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</si>
  <si>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</si>
  <si>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</si>
  <si>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</si>
  <si>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</si>
  <si>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</si>
  <si>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</si>
  <si>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</si>
  <si>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</si>
  <si>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</si>
  <si>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</si>
  <si>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</si>
  <si>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</si>
  <si>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</si>
  <si>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</si>
  <si>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</si>
  <si>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</si>
  <si>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</si>
  <si>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</si>
  <si>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</si>
  <si>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</si>
  <si>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</si>
  <si>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</si>
  <si>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</si>
  <si>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</si>
  <si>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</si>
  <si>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</si>
  <si>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</si>
  <si>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</si>
  <si>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</si>
  <si>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</si>
  <si>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</si>
  <si>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</si>
  <si>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</si>
  <si>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</si>
  <si>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</si>
  <si>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</si>
  <si>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</si>
  <si>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</si>
  <si>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</si>
  <si>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</si>
  <si>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</si>
  <si>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</si>
  <si>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</si>
  <si>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</si>
  <si>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</si>
  <si>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</si>
  <si>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</si>
  <si>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</si>
  <si>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</si>
  <si>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</si>
  <si>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</si>
  <si>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</si>
  <si>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</si>
  <si>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</si>
  <si>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</si>
  <si>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</si>
  <si>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</si>
  <si>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</si>
  <si>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</si>
  <si>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</si>
  <si>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</si>
  <si>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</si>
  <si>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</si>
  <si>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</si>
  <si>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</si>
  <si>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</si>
  <si>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</si>
  <si>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</si>
  <si>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</si>
  <si>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</si>
  <si>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</si>
  <si>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</si>
  <si>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</si>
  <si>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</si>
  <si>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</si>
  <si>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</si>
  <si>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</si>
  <si>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</si>
  <si>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</si>
  <si>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</si>
  <si>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</si>
  <si>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</si>
  <si>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</si>
  <si>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</si>
  <si>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</si>
  <si>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</si>
  <si>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</si>
  <si>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</si>
  <si>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</si>
  <si>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</si>
  <si>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</si>
  <si>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</si>
  <si>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</si>
  <si>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</si>
  <si>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</si>
  <si>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</si>
  <si>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</si>
  <si>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</si>
  <si>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</si>
  <si>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</si>
  <si>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</si>
  <si>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</si>
  <si>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</si>
  <si>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</si>
  <si>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</si>
  <si>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</si>
  <si>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</si>
  <si>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</si>
  <si>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</si>
  <si>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</si>
  <si>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</si>
  <si>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</si>
  <si>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</si>
  <si>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</si>
  <si>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</si>
  <si>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</si>
  <si>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</si>
  <si>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</si>
  <si>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</si>
  <si>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</si>
  <si>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</si>
  <si>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</si>
  <si>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</si>
  <si>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</si>
  <si>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</si>
  <si>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</si>
  <si>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</si>
  <si>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</si>
  <si>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</si>
  <si>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</si>
  <si>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</si>
  <si>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</si>
  <si>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</si>
  <si>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</si>
  <si>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</si>
  <si>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</si>
  <si>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</si>
  <si>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</si>
  <si>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</si>
  <si>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</si>
  <si>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</si>
  <si>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</si>
  <si>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</si>
  <si>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</si>
  <si>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</si>
  <si>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</si>
  <si>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</si>
  <si>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</si>
  <si>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</si>
  <si>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</si>
  <si>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</si>
  <si>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</si>
  <si>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</si>
  <si>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</si>
  <si>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</si>
  <si>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</si>
  <si>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</si>
  <si>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</si>
  <si>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</si>
  <si>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</si>
  <si>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</si>
  <si>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</si>
  <si>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</si>
  <si>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</si>
  <si>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</si>
  <si>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</si>
  <si>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</si>
  <si>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</si>
  <si>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</si>
  <si>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</si>
  <si>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</si>
  <si>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</si>
  <si>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</si>
  <si>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</si>
  <si>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</si>
  <si>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</si>
  <si>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</si>
  <si>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</si>
  <si>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</si>
  <si>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</si>
  <si>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</si>
  <si>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</si>
  <si>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</si>
  <si>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</si>
  <si>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</si>
  <si>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</si>
  <si>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</si>
  <si>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</si>
  <si>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</si>
  <si>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</si>
  <si>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</si>
  <si>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</si>
  <si>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</si>
  <si>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</si>
  <si>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</si>
  <si>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</si>
  <si>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</si>
  <si>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</si>
  <si>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</si>
  <si>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</si>
  <si>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</si>
  <si>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</si>
  <si>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</si>
  <si>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</si>
  <si>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</si>
  <si>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</si>
  <si>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</si>
  <si>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</si>
  <si>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</si>
  <si>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</si>
  <si>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</si>
  <si>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</si>
  <si>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</si>
  <si>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</si>
  <si>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</si>
  <si>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</si>
  <si>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</si>
  <si>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</si>
  <si>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</si>
  <si>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</si>
  <si>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</si>
  <si>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</si>
  <si>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</si>
  <si>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</si>
  <si>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</si>
  <si>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</si>
  <si>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</si>
  <si>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</si>
  <si>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</si>
  <si>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</si>
  <si>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</si>
  <si>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</si>
  <si>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</si>
  <si>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</si>
  <si>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</si>
  <si>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</si>
  <si>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</si>
  <si>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</si>
  <si>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</si>
  <si>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</si>
  <si>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</si>
  <si>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</si>
  <si>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</si>
  <si>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</si>
  <si>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</si>
  <si>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</si>
  <si>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</si>
  <si>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</si>
  <si>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</si>
  <si>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</si>
  <si>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</si>
  <si>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</si>
  <si>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</si>
  <si>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</si>
  <si>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</si>
  <si>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</si>
  <si>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</si>
  <si>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</si>
  <si>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</si>
  <si>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</si>
  <si>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</si>
  <si>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</si>
  <si>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</si>
  <si>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</si>
  <si>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</si>
  <si>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</si>
  <si>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</si>
  <si>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</si>
  <si>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</si>
  <si>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</si>
  <si>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</si>
  <si>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</si>
  <si>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</si>
  <si>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</si>
  <si>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</si>
  <si>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</si>
  <si>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</si>
  <si>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</si>
  <si>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</si>
  <si>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</si>
  <si>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</si>
  <si>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</si>
  <si>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</si>
  <si>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</si>
  <si>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</si>
  <si>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</si>
  <si>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</si>
  <si>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</si>
  <si>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</si>
  <si>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</si>
  <si>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</si>
  <si>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</si>
  <si>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</si>
  <si>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</si>
  <si>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</si>
  <si>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</si>
  <si>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</si>
  <si>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</si>
  <si>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</si>
  <si>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</si>
  <si>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</si>
  <si>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</si>
  <si>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</si>
  <si>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</si>
  <si>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</si>
  <si>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</si>
  <si>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</si>
  <si>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</si>
  <si>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</si>
  <si>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</si>
  <si>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</si>
  <si>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</si>
  <si>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</si>
  <si>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</si>
  <si>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</si>
  <si>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</si>
  <si>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</si>
  <si>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</si>
  <si>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</si>
  <si>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</si>
  <si>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</si>
  <si>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</si>
  <si>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</si>
  <si>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</si>
  <si>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</si>
  <si>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</si>
  <si>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</si>
  <si>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</si>
  <si>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</si>
  <si>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</si>
  <si>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</si>
  <si>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</si>
  <si>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</si>
  <si>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</si>
  <si>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</si>
  <si>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</si>
  <si>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</si>
  <si>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</si>
  <si>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</si>
  <si>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</si>
  <si>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</si>
  <si>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</si>
  <si>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</si>
  <si>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</si>
  <si>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</si>
  <si>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</si>
  <si>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</si>
  <si>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</si>
  <si>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</si>
  <si>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</si>
  <si>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</si>
  <si>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</si>
  <si>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</si>
  <si>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</si>
  <si>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</si>
  <si>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</si>
  <si>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</si>
  <si>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</si>
  <si>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</si>
  <si>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</si>
  <si>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</si>
  <si>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</si>
  <si>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</si>
  <si>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</si>
  <si>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</si>
  <si>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</si>
  <si>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</si>
  <si>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</si>
  <si>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</si>
  <si>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</si>
  <si>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</si>
  <si>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</si>
  <si>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</si>
  <si>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</si>
  <si>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</si>
  <si>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</si>
  <si>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</si>
  <si>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</si>
  <si>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</si>
  <si>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</si>
  <si>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</si>
  <si>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</si>
  <si>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</si>
  <si>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</si>
  <si>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</si>
  <si>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</si>
  <si>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</si>
  <si>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</si>
  <si>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</si>
  <si>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</si>
  <si>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</si>
  <si>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</si>
  <si>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</si>
  <si>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</si>
  <si>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</si>
  <si>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</si>
  <si>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</si>
  <si>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</si>
  <si>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</si>
  <si>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</si>
  <si>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</si>
  <si>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</si>
  <si>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</si>
  <si>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</si>
  <si>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</si>
  <si>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</si>
  <si>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</si>
  <si>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</si>
  <si>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</si>
  <si>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</si>
  <si>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</si>
  <si>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</si>
  <si>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</si>
  <si>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</si>
  <si>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</si>
  <si>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</si>
  <si>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</si>
  <si>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</si>
  <si>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</si>
  <si>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</si>
  <si>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</si>
  <si>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</si>
  <si>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</si>
  <si>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</si>
  <si>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</si>
  <si>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</si>
  <si>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</si>
  <si>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</si>
  <si>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</si>
  <si>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</si>
  <si>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</si>
  <si>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</si>
  <si>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</si>
  <si>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</si>
  <si>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</si>
  <si>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</si>
  <si>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</si>
  <si>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</si>
  <si>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</si>
  <si>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</si>
  <si>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</si>
  <si>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</si>
  <si>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</si>
  <si>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</si>
  <si>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</si>
  <si>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</si>
  <si>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</si>
  <si>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</si>
  <si>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</si>
  <si>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</si>
  <si>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</si>
  <si>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</si>
  <si>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</si>
  <si>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</si>
  <si>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</si>
  <si>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</si>
  <si>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</si>
  <si>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</si>
  <si>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</si>
  <si>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</si>
  <si>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</si>
  <si>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</si>
  <si>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</si>
  <si>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</si>
  <si>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</si>
  <si>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</si>
  <si>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</si>
  <si>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</si>
  <si>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</si>
  <si>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</si>
  <si>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</si>
  <si>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</si>
  <si>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</si>
  <si>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</si>
  <si>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</si>
  <si>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</si>
  <si>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</si>
  <si>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</si>
  <si>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</si>
  <si>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</si>
  <si>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</si>
  <si>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</si>
  <si>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</si>
  <si>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</si>
  <si>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</si>
  <si>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</si>
  <si>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</si>
  <si>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</si>
  <si>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</si>
  <si>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</si>
  <si>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</si>
  <si>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</si>
  <si>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</si>
  <si>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</si>
  <si>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</si>
  <si>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</si>
  <si>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</si>
  <si>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</si>
  <si>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</si>
  <si>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</si>
  <si>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</si>
  <si>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</si>
  <si>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</si>
  <si>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</si>
  <si>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</si>
  <si>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</si>
  <si>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</si>
  <si>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</si>
  <si>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</si>
  <si>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</si>
  <si>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</si>
  <si>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</si>
  <si>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</si>
  <si>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</si>
  <si>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</si>
  <si>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</si>
  <si>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</si>
  <si>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</si>
  <si>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</si>
  <si>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</si>
  <si>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</si>
  <si>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</si>
  <si>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</si>
  <si>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</si>
  <si>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</si>
  <si>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</si>
  <si>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</si>
  <si>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</si>
  <si>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</si>
  <si>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</si>
  <si>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</si>
  <si>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</si>
  <si>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</si>
  <si>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</si>
  <si>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</si>
  <si>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</si>
  <si>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</si>
  <si>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</si>
  <si>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</si>
  <si>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</si>
  <si>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</si>
  <si>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</si>
  <si>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</si>
  <si>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</si>
  <si>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</si>
  <si>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</si>
  <si>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</si>
  <si>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</si>
  <si>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</si>
  <si>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</si>
  <si>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</si>
  <si>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</si>
  <si>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</si>
  <si>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</si>
  <si>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</si>
  <si>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</si>
  <si>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</si>
  <si>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</si>
  <si>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</si>
  <si>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</si>
  <si>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</si>
  <si>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</si>
  <si>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</si>
  <si>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</si>
  <si>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</si>
  <si>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</si>
  <si>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</si>
  <si>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</si>
  <si>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</si>
  <si>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</si>
  <si>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</si>
  <si>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</si>
  <si>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</si>
  <si>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</si>
  <si>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</si>
  <si>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</si>
  <si>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</si>
  <si>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</si>
  <si>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</si>
  <si>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</si>
  <si>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</si>
  <si>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</si>
  <si>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</si>
  <si>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</si>
  <si>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</si>
  <si>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</si>
  <si>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</si>
  <si>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</si>
  <si>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</si>
  <si>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</si>
  <si>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</si>
  <si>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</si>
  <si>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</si>
  <si>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</si>
  <si>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</si>
  <si>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</si>
  <si>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</si>
  <si>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</si>
  <si>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</si>
  <si>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</si>
  <si>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</si>
  <si>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</si>
  <si>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</si>
  <si>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</si>
  <si>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</si>
  <si>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</si>
  <si>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</si>
  <si>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</si>
  <si>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</si>
  <si>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</si>
  <si>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</si>
  <si>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</si>
  <si>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</si>
  <si>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</si>
  <si>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</si>
  <si>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</si>
  <si>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</si>
  <si>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</si>
  <si>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</si>
  <si>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</si>
  <si>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</si>
  <si>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</si>
  <si>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</si>
  <si>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</si>
  <si>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</si>
  <si>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</si>
  <si>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</si>
  <si>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</si>
  <si>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</si>
  <si>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</si>
  <si>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</si>
  <si>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</si>
  <si>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</si>
  <si>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</si>
  <si>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</si>
  <si>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</si>
  <si>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</si>
  <si>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</si>
  <si>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</si>
  <si>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</si>
  <si>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</si>
  <si>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</si>
  <si>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</si>
  <si>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</si>
  <si>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</si>
  <si>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</si>
  <si>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</si>
  <si>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</si>
  <si>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</si>
  <si>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</si>
  <si>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</si>
  <si>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</si>
  <si>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</si>
  <si>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</si>
  <si>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</si>
  <si>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</si>
  <si>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</si>
  <si>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</si>
  <si>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</si>
  <si>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</si>
  <si>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</si>
  <si>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</si>
  <si>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</si>
  <si>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</si>
  <si>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</si>
  <si>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</si>
  <si>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</si>
  <si>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</si>
  <si>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</si>
  <si>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</si>
  <si>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</si>
  <si>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</si>
  <si>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</si>
  <si>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</si>
  <si>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</si>
  <si>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</si>
  <si>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</si>
  <si>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</si>
  <si>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</si>
  <si>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</si>
  <si>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</si>
  <si>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</si>
  <si>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</si>
  <si>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</si>
  <si>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</si>
  <si>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</si>
  <si>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</si>
  <si>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</si>
  <si>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</si>
  <si>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</si>
  <si>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</si>
  <si>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</si>
  <si>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</si>
  <si>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</si>
  <si>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</si>
  <si>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</si>
  <si>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</si>
  <si>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</si>
  <si>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</si>
  <si>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</si>
  <si>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</si>
  <si>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</si>
  <si>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</si>
  <si>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</si>
  <si>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</si>
  <si>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</si>
  <si>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</si>
  <si>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</si>
  <si>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</si>
  <si>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</si>
  <si>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</si>
  <si>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</si>
  <si>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</si>
  <si>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</si>
  <si>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</si>
  <si>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</si>
  <si>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</si>
  <si>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</si>
  <si>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</si>
  <si>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</si>
  <si>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</si>
  <si>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</si>
  <si>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</si>
  <si>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</si>
  <si>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</si>
  <si>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</si>
  <si>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</si>
  <si>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</si>
  <si>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</si>
  <si>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</si>
  <si>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</si>
  <si>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</si>
  <si>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</si>
  <si>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</si>
  <si>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</si>
  <si>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</si>
  <si>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</si>
  <si>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</si>
  <si>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</si>
  <si>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</si>
  <si>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</si>
  <si>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</si>
  <si>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</si>
  <si>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</si>
  <si>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</si>
  <si>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</si>
  <si>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</si>
  <si>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</si>
  <si>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</si>
  <si>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</si>
  <si>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</si>
  <si>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</si>
  <si>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</si>
  <si>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</si>
  <si>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</si>
  <si>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</si>
  <si>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</si>
  <si>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</si>
  <si>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</si>
  <si>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</si>
  <si>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</si>
  <si>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</si>
  <si>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</si>
  <si>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</si>
  <si>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</si>
  <si>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</si>
  <si>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</si>
  <si>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</si>
  <si>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</si>
  <si>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</si>
  <si>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</si>
  <si>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</si>
  <si>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</si>
  <si>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</si>
  <si>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</si>
  <si>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</si>
  <si>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</si>
  <si>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</si>
  <si>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</si>
  <si>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</si>
  <si>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</si>
  <si>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</si>
  <si>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</si>
  <si>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</si>
  <si>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</si>
  <si>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</si>
  <si>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</si>
  <si>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</si>
  <si>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</si>
  <si>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</si>
  <si>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</si>
  <si>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</si>
  <si>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</si>
  <si>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</si>
  <si>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</si>
  <si>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</si>
  <si>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</si>
  <si>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</si>
  <si>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</si>
  <si>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</si>
  <si>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</si>
  <si>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</si>
  <si>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</si>
  <si>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</si>
  <si>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</si>
  <si>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</si>
  <si>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</si>
  <si>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</si>
  <si>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</si>
  <si>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</si>
  <si>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</si>
  <si>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</si>
  <si>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</si>
  <si>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</si>
  <si>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</si>
  <si>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</si>
  <si>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</si>
  <si>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</si>
  <si>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</si>
  <si>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</si>
  <si>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</si>
  <si>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</si>
  <si>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</si>
  <si>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</si>
  <si>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</si>
  <si>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</si>
  <si>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</si>
  <si>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</si>
  <si>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</si>
  <si>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</si>
  <si>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</si>
  <si>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</si>
  <si>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</si>
  <si>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</si>
  <si>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</si>
  <si>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</si>
  <si>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</si>
  <si>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</si>
  <si>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</si>
  <si>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</si>
  <si>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</si>
  <si>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</si>
  <si>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</si>
  <si>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</si>
  <si>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</si>
  <si>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</si>
  <si>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</si>
  <si>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</si>
  <si>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</si>
  <si>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</si>
  <si>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</si>
  <si>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</si>
  <si>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</si>
  <si>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</si>
  <si>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</si>
  <si>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</si>
  <si>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</si>
  <si>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</si>
  <si>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</si>
  <si>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</si>
  <si>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</si>
  <si>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</si>
  <si>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</si>
  <si>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</si>
  <si>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</si>
  <si>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</si>
  <si>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</si>
  <si>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</si>
  <si>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</si>
  <si>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</si>
  <si>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</si>
  <si>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</si>
  <si>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</si>
  <si>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</si>
  <si>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</si>
  <si>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</si>
  <si>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</si>
  <si>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</si>
  <si>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</si>
  <si>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</si>
  <si>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</si>
  <si>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</si>
  <si>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</si>
  <si>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</si>
  <si>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</si>
  <si>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</si>
  <si>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</si>
  <si>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</si>
  <si>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</si>
  <si>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</si>
  <si>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</si>
  <si>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</si>
  <si>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</si>
  <si>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</si>
  <si>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</si>
  <si>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</si>
  <si>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</si>
  <si>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</si>
  <si>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</si>
  <si>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</si>
  <si>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</si>
  <si>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</si>
  <si>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</si>
  <si>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</si>
  <si>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</si>
  <si>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</si>
  <si>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</si>
  <si>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</si>
  <si>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</si>
  <si>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</si>
  <si>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</si>
  <si>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</si>
  <si>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</si>
  <si>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</si>
  <si>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</si>
  <si>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</si>
  <si>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</si>
  <si>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</si>
  <si>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</si>
  <si>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</si>
  <si>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</si>
  <si>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</si>
  <si>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</si>
  <si>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</si>
  <si>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</si>
  <si>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</si>
  <si>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</si>
  <si>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</si>
  <si>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</si>
  <si>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</si>
  <si>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</si>
  <si>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</si>
  <si>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</si>
  <si>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</si>
  <si>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</si>
  <si>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</si>
  <si>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</si>
  <si>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</si>
  <si>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</si>
  <si>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</si>
  <si>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</si>
  <si>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</si>
  <si>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</si>
  <si>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</si>
  <si>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</si>
  <si>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</si>
  <si>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</si>
  <si>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</si>
  <si>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</si>
  <si>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</si>
  <si>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</si>
  <si>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</si>
  <si>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</si>
  <si>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</si>
  <si>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</si>
  <si>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</si>
  <si>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</si>
  <si>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</si>
  <si>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</si>
  <si>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</si>
  <si>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</si>
  <si>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</si>
  <si>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</si>
  <si>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</si>
  <si>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</si>
  <si>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</si>
  <si>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</si>
  <si>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</si>
  <si>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</si>
  <si>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</si>
  <si>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</si>
  <si>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</si>
  <si>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</si>
  <si>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</si>
  <si>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</si>
  <si>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</si>
  <si>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</si>
  <si>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</si>
  <si>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</si>
  <si>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</si>
  <si>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</si>
  <si>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</si>
  <si>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</si>
  <si>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</si>
  <si>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</si>
  <si>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</si>
  <si>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</si>
  <si>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</si>
  <si>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</si>
  <si>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</si>
  <si>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</si>
  <si>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</si>
  <si>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</si>
  <si>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</si>
  <si>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</si>
  <si>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</si>
  <si>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</si>
  <si>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</si>
  <si>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</si>
  <si>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</si>
  <si>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</si>
  <si>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</si>
  <si>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</si>
  <si>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</si>
  <si>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</si>
  <si>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</si>
  <si>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</si>
  <si>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</si>
  <si>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</si>
  <si>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</si>
  <si>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</si>
  <si>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</si>
  <si>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</si>
  <si>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</si>
  <si>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</si>
  <si>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</si>
  <si>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</si>
  <si>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</si>
  <si>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</si>
  <si>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</si>
  <si>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</si>
  <si>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</si>
  <si>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</si>
  <si>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</si>
  <si>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</si>
  <si>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</si>
  <si>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</si>
  <si>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</si>
  <si>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</si>
  <si>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</si>
  <si>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</si>
  <si>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</si>
  <si>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</si>
  <si>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</si>
  <si>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</si>
  <si>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</si>
  <si>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</si>
  <si>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</si>
  <si>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</si>
  <si>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</si>
  <si>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</si>
  <si>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</si>
  <si>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</si>
  <si>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</si>
  <si>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</si>
  <si>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</si>
  <si>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</si>
  <si>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</si>
  <si>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</si>
  <si>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</si>
  <si>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</si>
  <si>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</si>
  <si>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</si>
  <si>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</si>
  <si>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</si>
  <si>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</si>
  <si>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</si>
  <si>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</si>
  <si>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</si>
  <si>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</si>
  <si>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</si>
  <si>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</si>
  <si>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</si>
  <si>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</si>
  <si>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</si>
  <si>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</si>
  <si>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</si>
  <si>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</si>
  <si>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</si>
  <si>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</si>
  <si>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</si>
  <si>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</si>
  <si>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</si>
  <si>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</si>
  <si>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</si>
  <si>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</si>
  <si>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</si>
  <si>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</si>
  <si>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</si>
  <si>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</si>
  <si>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</si>
  <si>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</si>
  <si>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</si>
  <si>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</si>
  <si>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</si>
  <si>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</si>
  <si>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</si>
  <si>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</si>
  <si>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</si>
  <si>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</si>
  <si>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</si>
  <si>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</si>
  <si>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</si>
  <si>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</si>
  <si>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</si>
  <si>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</si>
  <si>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</si>
  <si>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</si>
  <si>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</si>
  <si>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</si>
  <si>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</si>
  <si>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</si>
  <si>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</si>
  <si>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</si>
  <si>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</si>
  <si>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</si>
  <si>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</si>
  <si>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</si>
  <si>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</si>
  <si>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</si>
  <si>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</si>
  <si>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</si>
  <si>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</si>
  <si>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</si>
  <si>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</si>
  <si>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</si>
  <si>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</si>
  <si>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</si>
  <si>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</si>
  <si>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</si>
  <si>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</si>
  <si>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</si>
  <si>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</si>
  <si>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</si>
  <si>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</si>
  <si>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</si>
  <si>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</si>
  <si>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</si>
  <si>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</si>
  <si>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</si>
  <si>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</si>
  <si>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</si>
  <si>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</si>
  <si>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</si>
  <si>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</si>
  <si>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</si>
  <si>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</si>
  <si>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</si>
  <si>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</si>
  <si>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</si>
  <si>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</si>
  <si>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</si>
  <si>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</si>
  <si>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</si>
  <si>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</si>
  <si>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</si>
  <si>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</si>
  <si>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</si>
  <si>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</si>
  <si>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</si>
  <si>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</si>
  <si>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</si>
  <si>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</si>
  <si>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</si>
  <si>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</si>
  <si>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</si>
  <si>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</si>
  <si>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</si>
  <si>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</si>
  <si>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</si>
  <si>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</si>
  <si>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</si>
  <si>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</si>
  <si>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</si>
  <si>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</si>
  <si>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</si>
  <si>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</si>
  <si>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</si>
  <si>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</si>
  <si>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</si>
  <si>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</si>
  <si>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</si>
  <si>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</si>
  <si>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</si>
  <si>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</si>
  <si>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</si>
  <si>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</si>
  <si>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</si>
  <si>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</si>
  <si>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</si>
  <si>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</si>
  <si>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</si>
  <si>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</si>
  <si>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</si>
  <si>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</si>
  <si>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</si>
  <si>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</si>
  <si>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</si>
  <si>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</si>
  <si>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</si>
  <si>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</si>
  <si>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</si>
  <si>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</si>
  <si>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</si>
  <si>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</si>
  <si>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</si>
  <si>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</si>
  <si>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</si>
  <si>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</si>
  <si>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</si>
  <si>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</si>
  <si>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</si>
  <si>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</si>
  <si>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</si>
  <si>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</si>
  <si>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</si>
  <si>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</si>
  <si>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</si>
  <si>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</si>
  <si>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</si>
  <si>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</si>
  <si>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</si>
  <si>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</si>
  <si>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</si>
  <si>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</si>
  <si>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</si>
  <si>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</si>
  <si>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</si>
  <si>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</si>
  <si>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</si>
  <si>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</si>
  <si>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</si>
  <si>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</si>
  <si>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</si>
  <si>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</si>
  <si>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</si>
  <si>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</si>
  <si>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</si>
  <si>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</si>
  <si>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</si>
  <si>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</si>
  <si>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</si>
  <si>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</si>
  <si>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</si>
  <si>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</si>
  <si>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</si>
  <si>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</si>
  <si>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</si>
  <si>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</si>
  <si>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</si>
  <si>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</si>
  <si>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</si>
  <si>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</si>
  <si>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</si>
  <si>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</si>
  <si>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</si>
  <si>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</si>
  <si>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</si>
  <si>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</si>
  <si>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</si>
  <si>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</si>
  <si>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</si>
  <si>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</si>
  <si>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</si>
  <si>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</si>
  <si>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</si>
  <si>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</si>
  <si>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</si>
  <si>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</si>
  <si>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</si>
  <si>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</si>
  <si>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</si>
  <si>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</si>
  <si>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</si>
  <si>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</si>
  <si>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</si>
  <si>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</si>
  <si>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</si>
  <si>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</si>
  <si>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</si>
  <si>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</si>
  <si>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</si>
  <si>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</si>
  <si>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</si>
  <si>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</si>
  <si>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</si>
  <si>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</si>
  <si>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</si>
  <si>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</si>
  <si>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</si>
  <si>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</si>
  <si>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</si>
  <si>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</si>
  <si>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</si>
  <si>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</si>
  <si>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</si>
  <si>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</si>
  <si>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</si>
  <si>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</si>
  <si>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</si>
  <si>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</si>
  <si>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</si>
  <si>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</si>
  <si>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</si>
  <si>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</si>
  <si>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</si>
  <si>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</si>
  <si>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</si>
  <si>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</si>
  <si>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</si>
  <si>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</si>
  <si>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</si>
  <si>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</si>
  <si>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</si>
  <si>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</si>
  <si>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</si>
  <si>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</si>
  <si>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</si>
  <si>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</si>
  <si>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</si>
  <si>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</si>
  <si>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</si>
  <si>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</si>
  <si>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</si>
  <si>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</si>
  <si>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</si>
  <si>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</si>
  <si>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</si>
  <si>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</si>
  <si>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</si>
  <si>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</si>
  <si>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</si>
  <si>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</si>
  <si>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</si>
  <si>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</si>
  <si>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</si>
  <si>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</si>
  <si>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</si>
  <si>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</si>
  <si>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</si>
  <si>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</si>
  <si>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</si>
  <si>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</si>
  <si>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</si>
  <si>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</si>
  <si>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</si>
  <si>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</si>
  <si>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</si>
  <si>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</si>
  <si>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</si>
  <si>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</si>
  <si>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</si>
  <si>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</si>
  <si>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</si>
  <si>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</si>
  <si>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</si>
  <si>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</si>
  <si>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</si>
  <si>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</si>
  <si>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</si>
  <si>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</si>
  <si>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</si>
  <si>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</si>
  <si>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</si>
  <si>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</si>
  <si>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</si>
  <si>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</si>
  <si>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</si>
  <si>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</si>
  <si>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</si>
  <si>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</si>
  <si>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</si>
  <si>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</si>
  <si>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</si>
  <si>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</si>
  <si>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</si>
  <si>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</si>
  <si>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</si>
  <si>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</si>
  <si>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</si>
  <si>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</si>
  <si>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</si>
  <si>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</si>
  <si>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</si>
  <si>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</si>
  <si>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</si>
  <si>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</si>
  <si>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</si>
  <si>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</si>
  <si>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</si>
  <si>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</si>
  <si>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</si>
  <si>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</si>
  <si>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</si>
  <si>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</si>
  <si>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</si>
  <si>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</si>
  <si>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</si>
  <si>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</si>
  <si>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</si>
  <si>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</si>
  <si>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</si>
  <si>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</si>
  <si>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</si>
  <si>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</si>
  <si>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</si>
  <si>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</si>
  <si>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</si>
  <si>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</si>
  <si>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</si>
  <si>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</si>
  <si>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</si>
  <si>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</si>
  <si>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</si>
  <si>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</si>
  <si>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</si>
  <si>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</si>
  <si>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</si>
  <si>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</si>
  <si>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</si>
  <si>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</si>
  <si>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</si>
  <si>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</si>
  <si>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</si>
  <si>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</si>
  <si>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</si>
  <si>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</si>
  <si>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</si>
  <si>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</si>
  <si>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</si>
  <si>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</si>
  <si>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</si>
  <si>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</si>
  <si>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</si>
  <si>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</si>
  <si>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</si>
  <si>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</si>
  <si>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</si>
  <si>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</si>
  <si>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</si>
  <si>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</si>
  <si>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</si>
  <si>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</si>
  <si>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</si>
  <si>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</si>
  <si>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</si>
  <si>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</si>
  <si>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</si>
  <si>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</si>
  <si>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</si>
  <si>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</si>
  <si>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</si>
  <si>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</si>
  <si>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</si>
  <si>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</si>
  <si>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</si>
  <si>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</si>
  <si>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</si>
  <si>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</si>
  <si>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</si>
  <si>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</si>
  <si>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</si>
  <si>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</si>
  <si>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</si>
  <si>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</si>
  <si>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</si>
  <si>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</si>
  <si>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</si>
  <si>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</si>
  <si>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</si>
  <si>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</si>
  <si>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</si>
  <si>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</si>
  <si>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</si>
  <si>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</si>
  <si>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</si>
  <si>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</si>
  <si>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</si>
  <si>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</si>
  <si>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</si>
  <si>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</si>
  <si>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</si>
  <si>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</si>
  <si>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</si>
  <si>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</si>
  <si>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</si>
  <si>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</si>
  <si>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</si>
  <si>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</si>
  <si>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</si>
  <si>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</si>
  <si>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</si>
  <si>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</si>
  <si>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</si>
  <si>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</si>
  <si>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</si>
  <si>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</si>
  <si>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</si>
  <si>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</si>
  <si>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</si>
  <si>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</si>
  <si>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</si>
  <si>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</si>
  <si>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</si>
  <si>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</si>
  <si>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</si>
  <si>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</si>
  <si>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</si>
  <si>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</si>
  <si>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</si>
  <si>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</si>
  <si>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</si>
  <si>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</si>
  <si>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</si>
  <si>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</si>
  <si>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</si>
  <si>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</si>
  <si>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</si>
  <si>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</si>
  <si>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</si>
  <si>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</si>
  <si>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</si>
  <si>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</si>
  <si>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</si>
  <si>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</si>
  <si>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</si>
  <si>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</si>
  <si>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</si>
  <si>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</si>
  <si>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</si>
  <si>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</si>
  <si>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</si>
  <si>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</si>
  <si>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</si>
  <si>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</si>
  <si>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</si>
  <si>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</si>
  <si>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</si>
  <si>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</si>
  <si>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</si>
  <si>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</si>
  <si>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</si>
  <si>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</si>
  <si>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</si>
  <si>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</si>
  <si>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</si>
  <si>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</si>
  <si>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</si>
  <si>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</si>
  <si>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</si>
  <si>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</si>
  <si>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</si>
  <si>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</si>
  <si>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</si>
  <si>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</si>
  <si>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</si>
  <si>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</si>
  <si>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</si>
  <si>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</si>
  <si>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</si>
  <si>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</si>
  <si>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</si>
  <si>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</si>
  <si>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</si>
  <si>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</si>
  <si>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</si>
  <si>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</si>
  <si>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</si>
  <si>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</si>
  <si>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</si>
  <si>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</si>
  <si>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</si>
  <si>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</si>
  <si>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</si>
  <si>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</si>
  <si>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</si>
  <si>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</si>
  <si>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</si>
  <si>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</si>
  <si>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</si>
  <si>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</si>
  <si>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</si>
  <si>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</si>
  <si>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</si>
  <si>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</si>
  <si>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</si>
  <si>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</si>
  <si>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</si>
  <si>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</si>
  <si>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</si>
  <si>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</si>
  <si>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</si>
  <si>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</si>
  <si>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</si>
  <si>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</si>
  <si>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</si>
  <si>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</si>
  <si>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</si>
  <si>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</si>
  <si>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</si>
  <si>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</si>
  <si>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</si>
  <si>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</si>
  <si>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</si>
  <si>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</si>
  <si>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</si>
  <si>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</si>
  <si>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</si>
  <si>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</si>
  <si>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</si>
  <si>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</si>
  <si>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</si>
  <si>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</si>
  <si>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</si>
  <si>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</si>
  <si>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</si>
  <si>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</si>
  <si>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</si>
  <si>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</si>
  <si>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</si>
  <si>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</si>
  <si>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</si>
  <si>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</si>
  <si>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</si>
  <si>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</si>
  <si>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</si>
  <si>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</si>
  <si>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</si>
  <si>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</si>
  <si>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</si>
  <si>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</si>
  <si>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</si>
  <si>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</si>
  <si>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</si>
  <si>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</si>
  <si>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</si>
  <si>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</si>
  <si>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</si>
  <si>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</si>
  <si>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</si>
  <si>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</si>
  <si>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</si>
  <si>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</si>
  <si>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</si>
  <si>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</si>
  <si>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</si>
  <si>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</si>
  <si>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</si>
  <si>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</si>
  <si>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</si>
  <si>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</si>
  <si>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</si>
  <si>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</si>
  <si>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</si>
  <si>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</si>
  <si>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</si>
  <si>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</si>
  <si>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</si>
  <si>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</si>
  <si>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</si>
  <si>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</si>
  <si>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</si>
  <si>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</si>
  <si>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</si>
  <si>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</si>
  <si>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</si>
  <si>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</si>
  <si>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</si>
  <si>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</si>
  <si>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</si>
  <si>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</si>
  <si>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</si>
  <si>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</si>
  <si>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</si>
  <si>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</si>
  <si>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</si>
  <si>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</si>
  <si>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</si>
  <si>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</si>
  <si>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</si>
  <si>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</si>
  <si>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</si>
  <si>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</si>
  <si>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</si>
  <si>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</si>
  <si>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</si>
  <si>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</si>
  <si>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</si>
  <si>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</si>
  <si>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</si>
  <si>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</si>
  <si>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</si>
  <si>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</si>
  <si>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</si>
  <si>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</si>
  <si>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</si>
  <si>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</si>
  <si>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</si>
  <si>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</si>
  <si>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</si>
  <si>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</si>
  <si>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</si>
  <si>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</si>
  <si>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</si>
  <si>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</si>
  <si>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</si>
  <si>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</si>
  <si>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</si>
  <si>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</si>
  <si>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</si>
  <si>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</si>
  <si>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</si>
  <si>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</si>
  <si>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</si>
  <si>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</si>
  <si>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</si>
  <si>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</si>
  <si>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</si>
  <si>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</si>
  <si>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</si>
  <si>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</si>
  <si>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</si>
  <si>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</si>
  <si>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</si>
  <si>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</si>
  <si>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</si>
  <si>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</si>
  <si>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</si>
  <si>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</si>
  <si>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</si>
  <si>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</si>
  <si>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</si>
  <si>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</si>
  <si>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</si>
  <si>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</si>
  <si>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</si>
  <si>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</si>
  <si>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</si>
  <si>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</si>
  <si>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</si>
  <si>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</si>
  <si>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</si>
  <si>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</si>
  <si>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</si>
  <si>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</si>
  <si>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</si>
  <si>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</si>
  <si>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</si>
  <si>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</si>
  <si>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</si>
  <si>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</si>
  <si>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</si>
  <si>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</si>
  <si>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</si>
  <si>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</si>
  <si>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</si>
  <si>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</si>
  <si>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</si>
  <si>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</si>
  <si>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</si>
  <si>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</si>
  <si>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</si>
  <si>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</si>
  <si>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</si>
  <si>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</si>
  <si>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</si>
  <si>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</si>
  <si>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</si>
  <si>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</si>
  <si>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</si>
  <si>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</si>
  <si>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</si>
  <si>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</si>
  <si>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</si>
  <si>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</si>
  <si>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</si>
  <si>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</si>
  <si>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</si>
  <si>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</si>
  <si>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</si>
  <si>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</si>
  <si>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</si>
  <si>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</si>
  <si>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</si>
  <si>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</si>
  <si>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</si>
  <si>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</si>
  <si>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</si>
  <si>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</si>
  <si>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</si>
  <si>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</si>
  <si>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</si>
  <si>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</si>
  <si>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</si>
  <si>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</si>
  <si>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</si>
  <si>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</si>
  <si>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</si>
  <si>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</si>
  <si>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</si>
  <si>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</si>
  <si>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</si>
  <si>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</si>
  <si>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</si>
  <si>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</si>
  <si>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</si>
  <si>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</si>
  <si>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</si>
  <si>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</si>
  <si>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</si>
  <si>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</si>
  <si>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</si>
  <si>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</si>
  <si>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</si>
  <si>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</si>
  <si>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</si>
  <si>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</si>
  <si>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</si>
  <si>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</si>
  <si>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</si>
  <si>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</si>
  <si>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</si>
  <si>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</si>
  <si>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</si>
  <si>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</si>
  <si>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</si>
  <si>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</si>
  <si>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</si>
  <si>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</si>
  <si>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</si>
  <si>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</si>
  <si>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</si>
  <si>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</si>
  <si>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</si>
  <si>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</si>
  <si>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</si>
  <si>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</si>
  <si>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</si>
  <si>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</si>
  <si>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</si>
  <si>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</si>
  <si>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</si>
  <si>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</si>
  <si>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</si>
  <si>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</si>
  <si>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</si>
  <si>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</si>
  <si>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</si>
  <si>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</si>
  <si>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</si>
  <si>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</si>
  <si>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</si>
  <si>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</si>
  <si>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</si>
  <si>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</si>
  <si>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</si>
  <si>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</si>
  <si>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</si>
  <si>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</si>
  <si>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</si>
  <si>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</si>
  <si>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</si>
  <si>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</si>
  <si>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</si>
  <si>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</si>
  <si>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</si>
  <si>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</si>
  <si>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</si>
  <si>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</si>
  <si>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</si>
  <si>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</si>
  <si>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</si>
  <si>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</si>
  <si>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</si>
  <si>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</si>
  <si>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</si>
  <si>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</si>
  <si>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</si>
  <si>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</si>
  <si>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</si>
  <si>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</si>
  <si>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</si>
  <si>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</si>
  <si>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</si>
  <si>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</si>
  <si>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</si>
  <si>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</si>
  <si>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</si>
  <si>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</si>
  <si>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</si>
  <si>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</si>
  <si>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</si>
  <si>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</si>
  <si>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</si>
  <si>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</si>
  <si>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</si>
  <si>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</si>
  <si>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</si>
  <si>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</si>
  <si>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</si>
  <si>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</si>
  <si>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</si>
  <si>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</si>
  <si>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</si>
  <si>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</si>
  <si>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</si>
  <si>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</si>
  <si>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</si>
  <si>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</si>
  <si>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</si>
  <si>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</si>
  <si>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</si>
  <si>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</si>
  <si>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</si>
  <si>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</si>
  <si>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</si>
  <si>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</si>
  <si>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</si>
  <si>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</si>
  <si>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</si>
  <si>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</si>
  <si>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</si>
  <si>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</si>
  <si>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</si>
  <si>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</si>
  <si>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</si>
  <si>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</si>
  <si>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</si>
  <si>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</si>
  <si>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</si>
  <si>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</si>
  <si>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</si>
  <si>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</si>
  <si>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</si>
  <si>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</si>
  <si>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</si>
  <si>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</si>
  <si>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</si>
  <si>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</si>
  <si>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</si>
  <si>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</si>
  <si>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</si>
  <si>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</si>
  <si>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</si>
  <si>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</si>
  <si>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</si>
  <si>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</si>
  <si>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</si>
  <si>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</si>
  <si>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</si>
  <si>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</si>
  <si>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</si>
  <si>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</si>
  <si>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</si>
  <si>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</si>
  <si>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</si>
  <si>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</si>
  <si>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</si>
  <si>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</si>
  <si>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</si>
  <si>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</si>
  <si>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</si>
  <si>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</si>
  <si>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</si>
  <si>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</si>
  <si>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</si>
  <si>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</si>
  <si>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</si>
  <si>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</si>
  <si>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</si>
  <si>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</si>
  <si>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</si>
  <si>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</si>
  <si>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</si>
  <si>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</si>
  <si>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</si>
  <si>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</si>
  <si>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</si>
  <si>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</si>
  <si>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</si>
  <si>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</si>
  <si>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</si>
  <si>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</si>
  <si>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</si>
  <si>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</si>
  <si>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</si>
  <si>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</si>
  <si>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</si>
  <si>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</si>
  <si>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</si>
  <si>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</si>
  <si>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</si>
  <si>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</si>
  <si>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</si>
  <si>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</si>
  <si>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</si>
  <si>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</si>
  <si>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</si>
  <si>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</si>
  <si>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</si>
  <si>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</si>
  <si>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</si>
  <si>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</si>
  <si>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</si>
  <si>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</si>
  <si>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</si>
  <si>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</si>
  <si>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</si>
  <si>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</si>
  <si>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</si>
  <si>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</si>
  <si>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</si>
  <si>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</si>
  <si>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</si>
  <si>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</si>
  <si>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</si>
  <si>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</si>
  <si>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</si>
  <si>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</si>
  <si>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</si>
  <si>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</si>
  <si>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</si>
  <si>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</si>
  <si>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</si>
  <si>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</si>
  <si>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</si>
  <si>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</si>
  <si>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</si>
  <si>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</si>
  <si>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</si>
  <si>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</si>
  <si>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</si>
  <si>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</si>
  <si>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</si>
  <si>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</si>
  <si>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</si>
  <si>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</si>
  <si>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</si>
  <si>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</si>
  <si>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</si>
  <si>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</si>
  <si>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</si>
  <si>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</si>
  <si>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</si>
  <si>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</si>
  <si>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</si>
  <si>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</si>
  <si>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</si>
  <si>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</si>
  <si>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</si>
  <si>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</si>
  <si>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</si>
  <si>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</si>
  <si>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</si>
  <si>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</si>
  <si>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</si>
  <si>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</si>
  <si>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</si>
  <si>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</si>
  <si>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</si>
  <si>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</si>
  <si>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</si>
  <si>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</si>
  <si>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</si>
  <si>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</si>
  <si>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</si>
  <si>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</si>
  <si>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</si>
  <si>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</si>
  <si>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</si>
  <si>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</si>
  <si>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</si>
  <si>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</si>
  <si>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</si>
  <si>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</si>
  <si>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</si>
  <si>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</si>
  <si>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</si>
  <si>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</si>
  <si>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</si>
  <si>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</si>
  <si>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</si>
  <si>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</si>
  <si>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</si>
  <si>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</si>
  <si>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</si>
  <si>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</si>
  <si>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</si>
  <si>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</si>
  <si>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</si>
  <si>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</si>
  <si>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</si>
  <si>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</si>
  <si>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</si>
  <si>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</si>
  <si>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</si>
  <si>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</si>
  <si>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</si>
  <si>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</si>
  <si>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</si>
  <si>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</si>
  <si>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</si>
  <si>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</si>
  <si>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</si>
  <si>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</si>
  <si>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</si>
  <si>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</si>
  <si>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</si>
  <si>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</si>
  <si>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</si>
  <si>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</si>
  <si>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</si>
  <si>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</si>
  <si>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</si>
  <si>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</si>
  <si>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</si>
  <si>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</si>
  <si>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</si>
  <si>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</si>
  <si>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</si>
  <si>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</si>
  <si>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</si>
  <si>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</si>
  <si>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</si>
  <si>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</si>
  <si>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</si>
  <si>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</si>
  <si>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</si>
  <si>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</si>
  <si>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</si>
  <si>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</si>
  <si>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</si>
  <si>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</si>
  <si>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</si>
  <si>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</si>
  <si>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</si>
  <si>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</si>
  <si>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</si>
  <si>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</si>
  <si>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</si>
  <si>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</si>
  <si>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</si>
  <si>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</si>
  <si>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</si>
  <si>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</si>
  <si>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</si>
  <si>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</si>
  <si>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</si>
  <si>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</si>
  <si>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</si>
  <si>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</si>
  <si>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</si>
  <si>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</si>
  <si>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</si>
  <si>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</si>
  <si>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</si>
  <si>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</si>
  <si>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</si>
  <si>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</si>
  <si>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</si>
  <si>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</si>
  <si>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</si>
  <si>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</si>
  <si>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</si>
  <si>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</si>
  <si>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</si>
  <si>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</si>
  <si>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</si>
  <si>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</si>
  <si>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</si>
  <si>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</si>
  <si>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</si>
  <si>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</si>
  <si>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</si>
  <si>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</si>
  <si>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</si>
  <si>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</si>
  <si>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</si>
  <si>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</si>
  <si>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</si>
  <si>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</si>
  <si>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</si>
  <si>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</si>
  <si>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</si>
  <si>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</si>
  <si>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</si>
  <si>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</si>
  <si>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</si>
  <si>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</si>
  <si>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</si>
  <si>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</si>
  <si>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</si>
  <si>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</si>
  <si>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</si>
  <si>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</si>
  <si>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</si>
  <si>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</si>
  <si>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</si>
  <si>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</si>
  <si>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</si>
  <si>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</si>
  <si>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</si>
  <si>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</si>
  <si>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</si>
  <si>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</si>
  <si>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</si>
  <si>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</si>
  <si>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</si>
  <si>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</si>
  <si>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</si>
  <si>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</si>
  <si>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</si>
  <si>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</si>
  <si>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</si>
  <si>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</si>
  <si>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</si>
  <si>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</si>
  <si>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</si>
  <si>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</si>
  <si>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</si>
  <si>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</si>
  <si>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</si>
  <si>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</si>
  <si>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</si>
  <si>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</si>
  <si>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</si>
  <si>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</si>
  <si>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</si>
  <si>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</si>
  <si>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</si>
  <si>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</si>
  <si>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</si>
  <si>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</si>
  <si>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</si>
  <si>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</si>
  <si>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</si>
  <si>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</si>
  <si>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</si>
  <si>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</si>
  <si>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</si>
  <si>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</si>
  <si>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</si>
  <si>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</si>
  <si>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</si>
  <si>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</si>
  <si>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</si>
  <si>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</si>
  <si>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</si>
  <si>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</si>
  <si>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</si>
  <si>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</si>
  <si>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</si>
  <si>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</si>
  <si>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</si>
  <si>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</si>
  <si>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</si>
  <si>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</si>
  <si>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</si>
  <si>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</si>
  <si>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</si>
  <si>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</si>
  <si>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</si>
  <si>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</si>
  <si>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</si>
  <si>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</si>
  <si>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</si>
  <si>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</si>
  <si>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</si>
  <si>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</si>
  <si>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</si>
  <si>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</si>
  <si>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</si>
  <si>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</si>
  <si>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</si>
  <si>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</si>
  <si>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</si>
  <si>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</si>
  <si>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</si>
  <si>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</si>
  <si>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</si>
  <si>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</si>
  <si>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</si>
  <si>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</si>
  <si>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</si>
  <si>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</si>
  <si>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</si>
  <si>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</si>
  <si>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</si>
  <si>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</si>
  <si>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</si>
  <si>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</si>
  <si>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</si>
  <si>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</si>
  <si>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</si>
  <si>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</si>
  <si>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</si>
  <si>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</si>
  <si>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</si>
  <si>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</si>
  <si>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</si>
  <si>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</si>
  <si>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</si>
  <si>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</si>
  <si>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</si>
  <si>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</si>
  <si>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</si>
  <si>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</si>
  <si>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</si>
  <si>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</si>
  <si>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</si>
  <si>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</si>
  <si>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</si>
  <si>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</si>
  <si>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</si>
  <si>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</si>
  <si>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</si>
  <si>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</si>
  <si>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</si>
  <si>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</si>
  <si>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</si>
  <si>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</si>
  <si>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</si>
  <si>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</si>
  <si>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</si>
  <si>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</si>
  <si>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</si>
  <si>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</si>
  <si>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</si>
  <si>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</si>
  <si>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</si>
  <si>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</si>
  <si>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</si>
  <si>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</si>
  <si>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</si>
  <si>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</si>
  <si>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</si>
  <si>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</si>
  <si>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</si>
  <si>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</si>
  <si>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</si>
  <si>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</si>
  <si>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</si>
  <si>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</si>
  <si>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</si>
  <si>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</si>
  <si>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</si>
  <si>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</si>
  <si>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</si>
  <si>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</si>
  <si>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</si>
  <si>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</si>
  <si>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</si>
  <si>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</si>
  <si>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</si>
  <si>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</si>
  <si>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</si>
  <si>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</si>
  <si>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</si>
  <si>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</si>
  <si>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</si>
  <si>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</si>
  <si>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</si>
  <si>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</si>
  <si>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</si>
  <si>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</si>
  <si>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</si>
  <si>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</si>
  <si>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</si>
  <si>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</si>
  <si>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</si>
  <si>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</si>
  <si>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</si>
  <si>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</si>
  <si>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</si>
  <si>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</si>
  <si>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</si>
  <si>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</si>
  <si>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</si>
  <si>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</si>
  <si>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</si>
  <si>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</si>
  <si>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</si>
  <si>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</si>
  <si>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</si>
  <si>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</si>
  <si>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</si>
  <si>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</si>
  <si>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</si>
  <si>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</si>
  <si>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</si>
  <si>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</si>
  <si>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</si>
  <si>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</si>
  <si>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</si>
  <si>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</si>
  <si>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</si>
  <si>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</si>
  <si>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</si>
  <si>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</si>
  <si>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</si>
  <si>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</si>
  <si>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</si>
  <si>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</si>
  <si>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</si>
  <si>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</si>
  <si>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</si>
  <si>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</si>
  <si>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</si>
  <si>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</si>
  <si>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</si>
  <si>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</si>
  <si>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</si>
  <si>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</si>
  <si>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</si>
  <si>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</si>
  <si>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</si>
  <si>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</si>
  <si>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</si>
  <si>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</si>
  <si>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</si>
  <si>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</si>
  <si>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</si>
  <si>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</si>
  <si>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</si>
  <si>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</si>
  <si>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</si>
  <si>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</si>
  <si>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</si>
  <si>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</si>
  <si>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</si>
  <si>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</si>
  <si>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</si>
  <si>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</si>
  <si>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</si>
  <si>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</si>
  <si>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</si>
  <si>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</si>
  <si>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</si>
  <si>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</si>
  <si>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</si>
  <si>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</si>
  <si>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</si>
  <si>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</si>
  <si>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</si>
  <si>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</si>
  <si>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</si>
  <si>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</si>
  <si>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</si>
  <si>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</si>
  <si>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</si>
  <si>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</si>
  <si>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</si>
  <si>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</si>
  <si>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</si>
  <si>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</si>
  <si>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</si>
  <si>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</si>
  <si>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</si>
  <si>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</si>
  <si>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</si>
  <si>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</si>
  <si>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</si>
  <si>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</si>
  <si>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</si>
  <si>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</si>
  <si>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</si>
  <si>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</si>
  <si>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</si>
  <si>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</si>
  <si>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</si>
  <si>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</si>
  <si>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</si>
  <si>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</si>
  <si>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</si>
  <si>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</si>
  <si>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</si>
  <si>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</si>
  <si>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</si>
  <si>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</si>
  <si>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</si>
  <si>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</si>
  <si>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</si>
  <si>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</si>
  <si>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</si>
  <si>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</si>
  <si>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</si>
  <si>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</si>
  <si>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</si>
  <si>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</si>
  <si>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</si>
  <si>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</si>
  <si>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</si>
  <si>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</si>
  <si>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</si>
  <si>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</si>
  <si>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</si>
  <si>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</si>
  <si>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</si>
  <si>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</si>
  <si>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</si>
  <si>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</si>
  <si>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</si>
  <si>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</si>
  <si>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</si>
  <si>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</si>
  <si>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</si>
  <si>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</si>
  <si>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</si>
  <si>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</si>
  <si>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</si>
  <si>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</si>
  <si>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</si>
  <si>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</si>
  <si>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</si>
  <si>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</si>
  <si>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</si>
  <si>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</si>
  <si>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</si>
  <si>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</si>
  <si>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</si>
  <si>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</si>
  <si>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</si>
  <si>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</si>
  <si>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</si>
  <si>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</si>
  <si>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</si>
  <si>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</si>
  <si>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</si>
  <si>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</si>
  <si>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</si>
  <si>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</si>
  <si>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</si>
  <si>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</si>
  <si>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</si>
  <si>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</si>
  <si>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</si>
  <si>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</si>
  <si>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</si>
  <si>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</si>
  <si>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</si>
  <si>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</si>
  <si>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</si>
  <si>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</si>
  <si>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</si>
  <si>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</si>
  <si>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</si>
  <si>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</si>
  <si>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</si>
  <si>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</si>
  <si>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</si>
  <si>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</si>
  <si>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</si>
  <si>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</si>
  <si>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</si>
  <si>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</si>
  <si>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</si>
  <si>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</si>
  <si>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</si>
  <si>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</si>
  <si>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</si>
  <si>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</si>
  <si>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</si>
  <si>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</si>
  <si>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</si>
  <si>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</si>
  <si>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</si>
  <si>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</si>
  <si>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</si>
  <si>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</si>
  <si>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</si>
  <si>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</si>
  <si>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</si>
  <si>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</si>
  <si>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</si>
  <si>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</si>
  <si>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</si>
  <si>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</si>
  <si>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</si>
  <si>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</si>
  <si>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</si>
  <si>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</si>
  <si>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</si>
  <si>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</si>
  <si>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</si>
  <si>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</si>
  <si>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</si>
  <si>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</si>
  <si>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</si>
  <si>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</si>
  <si>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</si>
  <si>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</si>
  <si>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</si>
  <si>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</si>
  <si>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</si>
  <si>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</si>
  <si>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</si>
  <si>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</si>
  <si>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</si>
  <si>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</si>
  <si>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</si>
  <si>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</si>
  <si>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</si>
  <si>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</si>
  <si>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</si>
  <si>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</si>
  <si>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</si>
  <si>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</si>
  <si>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</si>
  <si>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</si>
  <si>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</si>
  <si>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</si>
  <si>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</si>
  <si>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</si>
  <si>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</si>
  <si>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</si>
  <si>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</si>
  <si>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</si>
  <si>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</si>
  <si>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</si>
  <si>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</si>
  <si>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</si>
  <si>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</si>
  <si>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</si>
  <si>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</si>
  <si>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</si>
  <si>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</si>
  <si>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</si>
  <si>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</si>
  <si>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</si>
  <si>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</si>
  <si>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</si>
  <si>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</si>
  <si>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</si>
  <si>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</si>
  <si>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</si>
  <si>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</si>
  <si>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</si>
  <si>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</si>
  <si>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</si>
  <si>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</si>
  <si>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</si>
  <si>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</si>
  <si>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</si>
  <si>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</si>
  <si>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</si>
  <si>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</si>
  <si>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</si>
  <si>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</si>
  <si>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</si>
  <si>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</si>
  <si>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</si>
  <si>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</si>
  <si>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</si>
  <si>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</si>
  <si>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</si>
  <si>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</si>
  <si>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</si>
  <si>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</si>
  <si>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</si>
  <si>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</si>
  <si>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</si>
  <si>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</si>
  <si>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</si>
  <si>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</si>
  <si>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</si>
  <si>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</si>
  <si>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</si>
  <si>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</si>
  <si>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</si>
  <si>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</si>
  <si>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</si>
  <si>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</si>
  <si>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</si>
  <si>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</si>
  <si>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</si>
  <si>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</si>
  <si>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</si>
  <si>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</si>
  <si>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</si>
  <si>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</si>
  <si>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</si>
  <si>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</si>
  <si>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</si>
  <si>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</si>
  <si>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</si>
  <si>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</si>
  <si>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</si>
  <si>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</si>
  <si>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</si>
  <si>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</si>
  <si>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</si>
  <si>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</si>
  <si>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</si>
  <si>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</si>
  <si>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</si>
  <si>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</si>
  <si>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</si>
  <si>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</si>
  <si>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</si>
  <si>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</si>
  <si>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</si>
  <si>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</si>
  <si>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</si>
  <si>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</si>
  <si>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</si>
  <si>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</si>
  <si>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</si>
  <si>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</si>
  <si>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</si>
  <si>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</si>
  <si>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</si>
  <si>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</si>
  <si>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</si>
  <si>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</si>
  <si>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</si>
  <si>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</si>
  <si>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</si>
  <si>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</si>
  <si>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</si>
  <si>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</si>
  <si>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</si>
  <si>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</si>
  <si>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</si>
  <si>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</si>
  <si>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</si>
  <si>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</si>
  <si>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</si>
  <si>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</si>
  <si>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</si>
  <si>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</si>
  <si>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</si>
  <si>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</si>
  <si>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</si>
  <si>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</si>
  <si>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</si>
  <si>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</si>
  <si>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</si>
  <si>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</si>
  <si>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</si>
  <si>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</si>
  <si>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</si>
  <si>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</si>
  <si>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</si>
  <si>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</si>
  <si>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</si>
  <si>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</si>
  <si>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</si>
  <si>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</si>
  <si>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</si>
  <si>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</si>
  <si>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</si>
  <si>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</si>
  <si>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</si>
  <si>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</si>
  <si>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</si>
  <si>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</si>
  <si>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</si>
  <si>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</si>
  <si>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</si>
  <si>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</si>
  <si>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</si>
  <si>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</si>
  <si>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</si>
  <si>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</si>
  <si>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</si>
  <si>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</si>
  <si>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</si>
  <si>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</si>
  <si>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</si>
  <si>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</si>
  <si>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</si>
  <si>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</si>
  <si>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</si>
  <si>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</si>
  <si>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</si>
  <si>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</si>
  <si>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</si>
  <si>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</si>
  <si>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</si>
  <si>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</si>
  <si>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</si>
  <si>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</si>
  <si>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</si>
  <si>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</si>
  <si>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</si>
  <si>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</si>
  <si>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</si>
  <si>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</si>
  <si>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</si>
  <si>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</si>
  <si>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</si>
  <si>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</si>
  <si>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</si>
  <si>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</si>
  <si>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</si>
  <si>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</si>
  <si>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</si>
  <si>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</si>
  <si>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</si>
  <si>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</si>
  <si>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</si>
  <si>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</si>
  <si>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</si>
  <si>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</si>
  <si>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</si>
  <si>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</si>
  <si>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</si>
  <si>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</si>
  <si>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</si>
  <si>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</si>
  <si>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</si>
  <si>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</si>
  <si>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</si>
  <si>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</si>
  <si>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</si>
  <si>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</si>
  <si>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</si>
  <si>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</si>
  <si>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</si>
  <si>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</si>
  <si>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</si>
  <si>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</si>
  <si>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</si>
  <si>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</si>
  <si>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</si>
  <si>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</si>
  <si>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</si>
  <si>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</si>
  <si>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</si>
  <si>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</si>
  <si>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</si>
  <si>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</si>
  <si>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</si>
  <si>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</si>
  <si>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</si>
  <si>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</si>
  <si>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</si>
  <si>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</si>
  <si>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</si>
  <si>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</si>
  <si>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</si>
  <si>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</si>
  <si>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</si>
  <si>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</si>
  <si>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</si>
  <si>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</si>
  <si>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</si>
  <si>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</si>
  <si>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</si>
  <si>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</si>
  <si>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</si>
  <si>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</si>
  <si>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</si>
  <si>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</si>
  <si>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</si>
  <si>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</si>
  <si>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</si>
  <si>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</si>
  <si>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</si>
  <si>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</si>
  <si>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</si>
  <si>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</si>
  <si>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</si>
  <si>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</si>
  <si>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</si>
  <si>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</si>
  <si>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</si>
  <si>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</si>
  <si>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</si>
  <si>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</si>
  <si>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</si>
  <si>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</si>
  <si>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</si>
  <si>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</si>
  <si>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</si>
  <si>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</si>
  <si>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</si>
  <si>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</si>
  <si>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</si>
  <si>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</si>
  <si>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</si>
  <si>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</si>
  <si>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</si>
  <si>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</si>
  <si>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</si>
  <si>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</si>
  <si>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</si>
  <si>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</si>
  <si>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</si>
  <si>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</si>
  <si>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</si>
  <si>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</si>
  <si>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</si>
  <si>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</si>
  <si>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</si>
  <si>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</si>
  <si>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</si>
  <si>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</si>
  <si>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</si>
  <si>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</si>
  <si>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</si>
  <si>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</si>
  <si>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</si>
  <si>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</si>
  <si>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</si>
  <si>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</si>
  <si>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</si>
  <si>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</si>
  <si>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</si>
  <si>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</si>
  <si>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</si>
  <si>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</si>
  <si>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</si>
  <si>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</si>
  <si>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</si>
  <si>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</si>
  <si>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</si>
  <si>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</si>
  <si>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</si>
  <si>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</si>
  <si>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</si>
  <si>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</si>
  <si>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</si>
  <si>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</si>
  <si>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</si>
  <si>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</si>
  <si>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</si>
  <si>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</si>
  <si>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</si>
  <si>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</si>
  <si>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</si>
  <si>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</si>
  <si>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</si>
  <si>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</si>
  <si>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</si>
  <si>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</si>
  <si>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</si>
  <si>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</si>
  <si>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</si>
  <si>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</si>
  <si>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</si>
  <si>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</si>
  <si>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</si>
  <si>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</si>
  <si>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</si>
  <si>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</si>
  <si>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</si>
  <si>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</si>
  <si>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</si>
  <si>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</si>
  <si>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</si>
  <si>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</si>
  <si>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</si>
  <si>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</si>
  <si>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</si>
  <si>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</si>
  <si>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</si>
  <si>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</si>
  <si>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</si>
  <si>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</si>
  <si>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</si>
  <si>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</si>
  <si>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</si>
  <si>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</si>
  <si>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</si>
  <si>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</si>
  <si>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</si>
  <si>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</si>
  <si>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</si>
  <si>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</si>
  <si>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</si>
  <si>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</si>
  <si>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</si>
  <si>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</si>
  <si>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</si>
  <si>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</si>
  <si>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</si>
  <si>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</si>
  <si>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</si>
  <si>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</si>
  <si>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</si>
  <si>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</si>
  <si>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</si>
  <si>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</si>
  <si>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</si>
  <si>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</si>
  <si>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</si>
  <si>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</si>
  <si>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</si>
  <si>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</si>
  <si>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</si>
  <si>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</si>
  <si>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</si>
  <si>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</si>
  <si>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</si>
  <si>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</si>
  <si>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</si>
  <si>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</si>
  <si>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</si>
  <si>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</si>
  <si>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</si>
  <si>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</si>
  <si>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</si>
  <si>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</si>
  <si>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</si>
  <si>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</si>
  <si>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</si>
  <si>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</si>
  <si>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</si>
  <si>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</si>
  <si>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</si>
  <si>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</si>
  <si>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</si>
  <si>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</si>
  <si>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</si>
  <si>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</si>
  <si>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</si>
  <si>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</si>
  <si>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</si>
  <si>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</si>
  <si>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</si>
  <si>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</si>
  <si>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</si>
  <si>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</si>
  <si>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</si>
  <si>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</si>
  <si>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</si>
  <si>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</si>
  <si>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</si>
  <si>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</si>
  <si>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</si>
  <si>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</si>
  <si>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</si>
  <si>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</si>
  <si>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</si>
  <si>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</si>
  <si>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</si>
  <si>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</si>
  <si>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</si>
  <si>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</si>
  <si>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</si>
  <si>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</si>
  <si>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</si>
  <si>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</si>
  <si>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</si>
  <si>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</si>
  <si>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</si>
  <si>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</si>
  <si>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</si>
  <si>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</si>
  <si>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</si>
  <si>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</si>
  <si>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</si>
  <si>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</si>
  <si>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</si>
  <si>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</si>
  <si>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</si>
  <si>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</si>
  <si>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</si>
  <si>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</si>
  <si>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</si>
  <si>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</si>
  <si>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</si>
  <si>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</si>
  <si>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</si>
  <si>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</si>
  <si>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</si>
  <si>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</si>
  <si>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</si>
  <si>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</si>
  <si>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</si>
  <si>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</si>
  <si>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</si>
  <si>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</si>
  <si>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</si>
  <si>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</si>
  <si>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</si>
  <si>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</si>
  <si>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</si>
  <si>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</si>
  <si>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</si>
  <si>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</si>
  <si>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</si>
  <si>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</si>
  <si>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</si>
  <si>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</si>
  <si>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</si>
  <si>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</si>
  <si>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</si>
  <si>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</si>
  <si>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</si>
  <si>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</si>
  <si>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</si>
  <si>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</si>
  <si>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</si>
  <si>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</si>
  <si>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</si>
  <si>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</si>
  <si>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</si>
  <si>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</si>
  <si>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</si>
  <si>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</si>
  <si>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</si>
  <si>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</si>
  <si>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</si>
  <si>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</si>
  <si>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</si>
  <si>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</si>
  <si>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</si>
  <si>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</si>
  <si>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</si>
  <si>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</si>
  <si>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</si>
  <si>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</si>
  <si>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</si>
  <si>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</si>
  <si>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</si>
  <si>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</si>
  <si>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</si>
  <si>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</si>
  <si>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</si>
  <si>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</si>
  <si>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</si>
  <si>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</si>
  <si>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</si>
  <si>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</si>
  <si>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</si>
  <si>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</si>
  <si>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</si>
  <si>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</si>
  <si>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</si>
  <si>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</si>
  <si>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</si>
  <si>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</si>
  <si>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</si>
  <si>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</si>
  <si>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</si>
  <si>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</si>
  <si>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</si>
  <si>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</si>
  <si>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</si>
  <si>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</si>
  <si>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</si>
  <si>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</si>
  <si>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</si>
  <si>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</si>
  <si>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</si>
  <si>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</si>
  <si>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</si>
  <si>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</si>
  <si>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</si>
  <si>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</si>
  <si>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</si>
  <si>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</si>
  <si>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</si>
  <si>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</si>
  <si>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</si>
  <si>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</si>
  <si>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</si>
  <si>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</si>
  <si>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</si>
  <si>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</si>
  <si>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</si>
  <si>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</si>
  <si>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</si>
  <si>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</si>
  <si>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</si>
  <si>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</si>
  <si>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</si>
  <si>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</si>
  <si>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</si>
  <si>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</si>
  <si>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</si>
  <si>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</si>
  <si>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</si>
  <si>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</si>
  <si>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</si>
  <si>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</si>
  <si>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</si>
  <si>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</si>
  <si>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</si>
  <si>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</si>
  <si>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</si>
  <si>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</si>
  <si>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</si>
  <si>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</si>
  <si>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</si>
  <si>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</si>
  <si>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</si>
  <si>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</si>
  <si>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</si>
  <si>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</si>
  <si>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</si>
  <si>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</si>
  <si>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</si>
  <si>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</si>
  <si>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</si>
  <si>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</si>
  <si>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</si>
  <si>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</si>
  <si>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</si>
  <si>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</si>
  <si>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</si>
  <si>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</si>
  <si>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</si>
  <si>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</si>
  <si>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</si>
  <si>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</si>
  <si>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</si>
  <si>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</si>
  <si>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</si>
  <si>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</si>
  <si>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</si>
  <si>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</si>
  <si>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</si>
  <si>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</si>
  <si>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</si>
  <si>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</si>
  <si>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</si>
  <si>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</si>
  <si>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</si>
  <si>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</si>
  <si>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</si>
  <si>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</si>
  <si>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</si>
  <si>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</si>
  <si>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</si>
  <si>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</si>
  <si>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</si>
  <si>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</si>
  <si>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</si>
  <si>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</si>
  <si>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</si>
  <si>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</si>
  <si>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</si>
  <si>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</si>
  <si>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</si>
  <si>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</si>
  <si>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</si>
  <si>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</si>
  <si>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</si>
  <si>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</si>
  <si>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</si>
  <si>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</si>
  <si>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</si>
  <si>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</si>
  <si>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</si>
  <si>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</si>
  <si>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</si>
  <si>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</si>
  <si>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</si>
  <si>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</si>
  <si>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</si>
  <si>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</si>
  <si>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</si>
  <si>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</si>
  <si>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</si>
  <si>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</si>
  <si>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</si>
  <si>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</si>
  <si>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</si>
  <si>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</si>
  <si>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</si>
  <si>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</si>
  <si>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</si>
  <si>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</si>
  <si>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</si>
  <si>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</si>
  <si>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</si>
  <si>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</si>
  <si>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</si>
  <si>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</si>
  <si>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</si>
  <si>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</si>
  <si>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</si>
  <si>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</si>
  <si>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</si>
  <si>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</si>
  <si>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</si>
  <si>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</si>
  <si>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</si>
  <si>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</si>
  <si>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</si>
  <si>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</si>
  <si>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</si>
  <si>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</si>
  <si>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</si>
  <si>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</si>
  <si>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</si>
  <si>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</si>
  <si>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</si>
  <si>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</si>
  <si>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</si>
  <si>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</si>
  <si>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</si>
  <si>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</si>
  <si>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</si>
  <si>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</si>
  <si>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</si>
  <si>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</si>
  <si>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</si>
  <si>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</si>
  <si>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</si>
  <si>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</si>
  <si>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</si>
  <si>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</si>
  <si>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</si>
  <si>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</si>
  <si>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</si>
  <si>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</si>
  <si>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</si>
  <si>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</si>
  <si>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</si>
  <si>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</si>
  <si>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</si>
  <si>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</si>
  <si>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</si>
  <si>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</si>
  <si>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</si>
  <si>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</si>
  <si>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</si>
  <si>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</si>
  <si>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</si>
  <si>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</si>
  <si>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</si>
  <si>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</si>
  <si>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</si>
  <si>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</si>
  <si>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</si>
  <si>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</si>
  <si>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</si>
  <si>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</si>
  <si>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</si>
  <si>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</si>
  <si>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</si>
  <si>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</si>
  <si>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</si>
  <si>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</si>
  <si>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</si>
  <si>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</si>
  <si>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</si>
  <si>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</si>
  <si>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</si>
  <si>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</si>
  <si>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</si>
  <si>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</si>
  <si>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</si>
  <si>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</si>
  <si>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</si>
  <si>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</si>
  <si>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</si>
  <si>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</si>
  <si>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</si>
  <si>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</si>
  <si>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</si>
  <si>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</si>
  <si>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</si>
  <si>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</si>
  <si>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</si>
  <si>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</si>
  <si>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</si>
  <si>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</si>
  <si>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</si>
  <si>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</si>
  <si>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</si>
  <si>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</si>
  <si>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</si>
  <si>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</si>
  <si>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</si>
  <si>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</si>
  <si>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</si>
  <si>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</si>
  <si>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</si>
  <si>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</si>
  <si>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</si>
  <si>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</si>
  <si>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</si>
  <si>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</si>
  <si>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</si>
  <si>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</si>
  <si>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</si>
  <si>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</si>
  <si>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</si>
  <si>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</si>
  <si>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</si>
  <si>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</si>
  <si>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</si>
  <si>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</si>
  <si>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</si>
  <si>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</si>
  <si>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</si>
  <si>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</si>
  <si>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</si>
  <si>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</si>
  <si>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</si>
  <si>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</si>
  <si>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</si>
  <si>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</si>
  <si>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</si>
  <si>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</si>
  <si>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</si>
  <si>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</si>
  <si>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</si>
  <si>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</si>
  <si>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</si>
  <si>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</si>
  <si>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</si>
  <si>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</si>
  <si>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</si>
  <si>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</si>
  <si>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</si>
  <si>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</si>
  <si>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</si>
  <si>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</si>
  <si>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</si>
  <si>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</si>
  <si>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</si>
  <si>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</si>
  <si>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</si>
  <si>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</si>
  <si>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</si>
  <si>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</si>
  <si>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</si>
  <si>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</si>
  <si>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</si>
  <si>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</si>
  <si>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</si>
  <si>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</si>
  <si>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</si>
  <si>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</si>
  <si>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</si>
  <si>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</si>
  <si>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</si>
  <si>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</si>
  <si>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</si>
  <si>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</si>
  <si>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</si>
  <si>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</si>
  <si>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</si>
  <si>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</si>
  <si>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</si>
  <si>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</si>
  <si>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</si>
  <si>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</si>
  <si>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</si>
  <si>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</si>
  <si>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</si>
  <si>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</si>
  <si>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</si>
  <si>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</si>
  <si>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</si>
  <si>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</si>
  <si>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</si>
  <si>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</si>
  <si>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</si>
  <si>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</si>
  <si>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</si>
  <si>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</si>
  <si>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</si>
  <si>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</si>
  <si>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</si>
  <si>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</si>
  <si>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</si>
  <si>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</si>
  <si>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</si>
  <si>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</si>
  <si>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</si>
  <si>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</si>
  <si>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</si>
  <si>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</si>
  <si>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</si>
  <si>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</si>
  <si>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</si>
  <si>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</si>
  <si>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</si>
  <si>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</si>
  <si>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</si>
  <si>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</si>
  <si>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</si>
  <si>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</si>
  <si>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</si>
  <si>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</si>
  <si>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</si>
  <si>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</si>
  <si>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</si>
  <si>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</si>
  <si>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</si>
  <si>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</si>
  <si>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</si>
  <si>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</si>
  <si>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</si>
  <si>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</si>
  <si>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</si>
  <si>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</si>
  <si>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</si>
  <si>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</si>
  <si>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</si>
  <si>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</si>
  <si>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</si>
  <si>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</si>
  <si>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</si>
  <si>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</si>
  <si>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</si>
  <si>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</si>
  <si>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</si>
  <si>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</si>
  <si>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</si>
  <si>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</si>
  <si>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</si>
  <si>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</si>
  <si>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</si>
  <si>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</si>
  <si>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</si>
  <si>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</si>
  <si>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</si>
  <si>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</si>
  <si>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</si>
  <si>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</si>
  <si>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</si>
  <si>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</si>
  <si>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</si>
  <si>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</si>
  <si>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</si>
  <si>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</si>
  <si>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</si>
  <si>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</si>
  <si>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</si>
  <si>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</si>
  <si>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</si>
  <si>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</si>
  <si>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</si>
  <si>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</si>
  <si>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</si>
  <si>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</si>
  <si>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</si>
  <si>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</si>
  <si>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</si>
  <si>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</si>
  <si>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</si>
  <si>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</si>
  <si>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</si>
  <si>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</si>
  <si>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</si>
  <si>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</si>
  <si>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</si>
  <si>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</si>
  <si>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</si>
  <si>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</si>
  <si>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</si>
  <si>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</si>
  <si>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</si>
  <si>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</si>
  <si>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</si>
  <si>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</si>
  <si>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</si>
  <si>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</si>
  <si>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</si>
  <si>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</si>
  <si>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</si>
  <si>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</si>
  <si>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</si>
  <si>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</si>
  <si>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</si>
  <si>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</si>
  <si>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</si>
  <si>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</si>
  <si>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</si>
  <si>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</si>
  <si>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</si>
  <si>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</si>
  <si>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</si>
  <si>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</si>
  <si>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</si>
  <si>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</si>
  <si>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</si>
  <si>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</si>
  <si>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</si>
  <si>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</si>
  <si>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</si>
  <si>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</si>
  <si>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</si>
  <si>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</si>
  <si>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</si>
  <si>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</si>
  <si>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</si>
  <si>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</si>
  <si>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</si>
  <si>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</si>
  <si>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</si>
  <si>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</si>
  <si>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</si>
  <si>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</si>
  <si>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</si>
  <si>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</si>
  <si>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</si>
  <si>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</si>
  <si>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</si>
  <si>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</si>
  <si>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</si>
  <si>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</si>
  <si>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</si>
  <si>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</si>
  <si>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</si>
  <si>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</si>
  <si>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</si>
  <si>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</si>
  <si>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</si>
  <si>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</si>
  <si>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</si>
  <si>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</si>
  <si>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</si>
  <si>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</si>
  <si>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</si>
  <si>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</si>
  <si>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</si>
  <si>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</si>
  <si>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</si>
  <si>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</si>
  <si>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</si>
  <si>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</si>
  <si>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</si>
  <si>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</si>
  <si>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</si>
  <si>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</si>
  <si>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</si>
  <si>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</si>
  <si>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</si>
  <si>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</si>
  <si>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</si>
  <si>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</si>
  <si>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</si>
  <si>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</si>
  <si>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</si>
  <si>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</si>
  <si>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</si>
  <si>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</si>
  <si>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</si>
  <si>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</si>
  <si>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</si>
  <si>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</si>
  <si>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</si>
  <si>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</si>
  <si>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</si>
  <si>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</si>
  <si>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</si>
  <si>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</si>
  <si>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</si>
  <si>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</si>
  <si>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</si>
  <si>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</si>
  <si>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</si>
  <si>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</si>
  <si>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</si>
  <si>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</si>
  <si>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</si>
  <si>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</si>
  <si>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</si>
  <si>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</si>
  <si>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</si>
  <si>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</si>
  <si>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</si>
  <si>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</si>
  <si>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</si>
  <si>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</si>
  <si>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</si>
  <si>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</si>
  <si>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</si>
  <si>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</si>
  <si>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</si>
  <si>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</si>
  <si>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</si>
  <si>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</si>
  <si>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</si>
  <si>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</si>
  <si>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</si>
  <si>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</si>
  <si>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</si>
  <si>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</si>
  <si>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</si>
  <si>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</si>
  <si>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</si>
  <si>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</si>
  <si>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</si>
  <si>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</si>
  <si>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</si>
  <si>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</si>
  <si>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</si>
  <si>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</si>
  <si>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</si>
  <si>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</si>
  <si>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</si>
  <si>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</si>
  <si>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</si>
  <si>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</si>
  <si>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</si>
  <si>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</si>
  <si>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</si>
  <si>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</si>
  <si>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</si>
  <si>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</si>
  <si>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</si>
  <si>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</si>
  <si>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</si>
  <si>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</si>
  <si>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</si>
  <si>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</si>
  <si>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</si>
  <si>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</si>
  <si>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</si>
  <si>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</si>
  <si>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</si>
  <si>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</si>
  <si>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</si>
  <si>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</si>
  <si>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</si>
  <si>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</si>
  <si>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</si>
  <si>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</si>
  <si>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</si>
  <si>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</si>
  <si>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</si>
  <si>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</si>
  <si>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</si>
  <si>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</si>
  <si>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</si>
  <si>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</si>
  <si>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</si>
  <si>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</si>
  <si>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</si>
  <si>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</si>
  <si>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</si>
  <si>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</si>
  <si>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</si>
  <si>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</si>
  <si>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</si>
  <si>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</si>
  <si>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</si>
  <si>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</si>
  <si>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</si>
  <si>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</si>
  <si>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</si>
  <si>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</si>
  <si>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</si>
  <si>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</si>
  <si>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</si>
  <si>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</si>
  <si>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</si>
  <si>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</si>
  <si>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</si>
  <si>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</si>
  <si>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</si>
  <si>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</si>
  <si>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</si>
  <si>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</si>
  <si>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</si>
  <si>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</si>
  <si>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</si>
  <si>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</si>
  <si>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</si>
  <si>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</si>
  <si>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</si>
  <si>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</si>
  <si>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</si>
  <si>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</si>
  <si>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</si>
  <si>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</si>
  <si>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</si>
  <si>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</si>
  <si>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</si>
  <si>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</si>
  <si>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</si>
  <si>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</si>
  <si>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</si>
  <si>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</si>
  <si>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</si>
  <si>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</si>
  <si>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</si>
  <si>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</si>
  <si>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</si>
  <si>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</si>
  <si>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</si>
  <si>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</si>
  <si>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</si>
  <si>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</si>
  <si>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</si>
  <si>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</si>
  <si>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</si>
  <si>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</si>
  <si>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</si>
  <si>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</si>
  <si>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</si>
  <si>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</si>
  <si>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</si>
  <si>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</si>
  <si>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</si>
  <si>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</si>
  <si>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</si>
  <si>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</si>
  <si>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</si>
  <si>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</si>
  <si>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</si>
  <si>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</si>
  <si>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</si>
  <si>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</si>
  <si>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</si>
  <si>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</si>
  <si>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</si>
  <si>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</si>
  <si>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</si>
  <si>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</si>
  <si>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</si>
  <si>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</si>
  <si>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</si>
  <si>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</si>
  <si>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</si>
  <si>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</si>
  <si>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</si>
  <si>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</si>
  <si>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</si>
  <si>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</si>
  <si>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</si>
  <si>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</si>
  <si>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</si>
  <si>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</si>
  <si>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</si>
  <si>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</si>
  <si>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</si>
  <si>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</si>
  <si>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</si>
  <si>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</si>
  <si>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</si>
  <si>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</si>
  <si>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</si>
  <si>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</si>
  <si>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</si>
  <si>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</si>
  <si>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</si>
  <si>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</si>
  <si>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</si>
  <si>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</si>
  <si>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</si>
  <si>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</si>
  <si>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</si>
  <si>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</si>
  <si>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</si>
  <si>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</si>
  <si>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</si>
  <si>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</si>
  <si>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</si>
  <si>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</si>
  <si>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</si>
  <si>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</si>
  <si>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</si>
  <si>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</si>
  <si>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</si>
  <si>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</si>
  <si>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</si>
  <si>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</si>
  <si>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</si>
  <si>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</si>
  <si>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</si>
  <si>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</si>
  <si>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</si>
  <si>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</si>
  <si>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</si>
  <si>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</si>
  <si>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</si>
  <si>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</si>
  <si>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</si>
  <si>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</si>
  <si>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</si>
  <si>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</si>
  <si>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</si>
  <si>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</si>
  <si>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</si>
  <si>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</si>
  <si>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</si>
  <si>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</si>
  <si>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</si>
  <si>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</si>
  <si>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</si>
  <si>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</si>
  <si>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</si>
  <si>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</si>
  <si>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</si>
  <si>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</si>
  <si>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</si>
  <si>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</si>
  <si>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</si>
  <si>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</si>
  <si>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</si>
  <si>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</si>
  <si>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</si>
  <si>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</si>
  <si>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</si>
  <si>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</si>
  <si>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</si>
  <si>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</si>
  <si>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</si>
  <si>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</si>
  <si>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</si>
  <si>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</si>
  <si>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</si>
  <si>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</si>
  <si>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</si>
  <si>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</si>
  <si>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</si>
  <si>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</si>
  <si>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</si>
  <si>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</si>
  <si>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</si>
  <si>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</si>
  <si>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</si>
  <si>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</si>
  <si>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</si>
  <si>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</si>
  <si>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</si>
  <si>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</si>
  <si>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</si>
  <si>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</si>
  <si>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</si>
  <si>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</si>
  <si>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</si>
  <si>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</si>
  <si>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</si>
  <si>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</si>
  <si>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</si>
  <si>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</si>
  <si>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</si>
  <si>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</si>
  <si>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</si>
  <si>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</si>
  <si>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</si>
  <si>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</si>
  <si>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</si>
  <si>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</si>
  <si>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</si>
  <si>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</si>
  <si>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</si>
  <si>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</si>
  <si>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</si>
  <si>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</si>
  <si>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</si>
  <si>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</si>
  <si>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</si>
  <si>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</si>
  <si>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</si>
  <si>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</si>
  <si>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</si>
  <si>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</si>
  <si>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</si>
  <si>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</si>
  <si>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</si>
  <si>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</si>
  <si>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</si>
  <si>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</si>
  <si>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</si>
  <si>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</si>
  <si>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</si>
  <si>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</si>
  <si>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</si>
  <si>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</si>
  <si>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</si>
  <si>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</si>
  <si>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</si>
  <si>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</si>
  <si>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</si>
  <si>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</si>
  <si>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</si>
  <si>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</si>
  <si>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</si>
  <si>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</si>
  <si>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</si>
  <si>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</si>
  <si>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</si>
  <si>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</si>
  <si>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</si>
  <si>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</si>
  <si>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</si>
  <si>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</si>
  <si>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</si>
  <si>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</si>
  <si>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</si>
  <si>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</si>
  <si>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</si>
  <si>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</si>
  <si>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</si>
  <si>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</si>
  <si>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</si>
  <si>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</si>
  <si>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</si>
  <si>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</si>
  <si>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</si>
  <si>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</si>
  <si>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</si>
  <si>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</si>
  <si>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</si>
  <si>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</si>
  <si>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</si>
  <si>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</si>
  <si>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</si>
  <si>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</si>
  <si>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</si>
  <si>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</si>
  <si>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</si>
  <si>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</si>
  <si>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</si>
  <si>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</si>
  <si>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</si>
  <si>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</si>
  <si>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</si>
  <si>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</si>
  <si>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</si>
  <si>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</si>
  <si>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</si>
  <si>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</si>
  <si>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</si>
  <si>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</si>
  <si>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</si>
  <si>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</si>
  <si>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</si>
  <si>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</si>
  <si>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</si>
  <si>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</si>
  <si>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</si>
  <si>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</si>
  <si>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</si>
  <si>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</si>
  <si>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</si>
  <si>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</si>
  <si>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</si>
  <si>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</si>
  <si>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</si>
  <si>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</si>
  <si>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</si>
  <si>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</si>
  <si>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</si>
  <si>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</si>
  <si>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</si>
  <si>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</si>
  <si>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</si>
  <si>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</si>
  <si>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</si>
  <si>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</si>
  <si>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</si>
  <si>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</si>
  <si>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</si>
  <si>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</si>
  <si>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</si>
  <si>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</si>
  <si>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</si>
  <si>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</si>
  <si>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</si>
  <si>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</si>
  <si>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</si>
  <si>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</si>
  <si>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</si>
  <si>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</si>
  <si>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</si>
  <si>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</si>
  <si>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</si>
  <si>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</si>
  <si>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</si>
  <si>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</si>
  <si>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</si>
  <si>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</si>
  <si>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</si>
  <si>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</si>
  <si>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</si>
  <si>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</si>
  <si>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</si>
  <si>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</si>
  <si>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</si>
  <si>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</si>
  <si>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</si>
  <si>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</si>
  <si>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</si>
  <si>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</si>
  <si>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</si>
  <si>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</si>
  <si>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</si>
  <si>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</si>
  <si>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</si>
  <si>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</si>
  <si>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</si>
  <si>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</si>
  <si>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</si>
  <si>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</si>
  <si>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</si>
  <si>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</si>
  <si>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</si>
  <si>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</si>
  <si>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</si>
  <si>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</si>
  <si>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</si>
  <si>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</si>
  <si>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</si>
  <si>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</si>
  <si>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</si>
  <si>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</si>
  <si>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</si>
  <si>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</si>
  <si>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</si>
  <si>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</si>
  <si>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</si>
  <si>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</si>
  <si>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</si>
  <si>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</si>
  <si>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</si>
  <si>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</si>
  <si>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</si>
  <si>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</si>
  <si>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</si>
  <si>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</si>
  <si>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</si>
  <si>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</si>
  <si>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</si>
  <si>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</si>
  <si>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</si>
  <si>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</si>
  <si>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</si>
  <si>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</si>
  <si>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</si>
  <si>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</si>
  <si>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</si>
  <si>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</si>
  <si>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</si>
  <si>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</si>
  <si>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</si>
  <si>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</si>
  <si>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</si>
  <si>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</si>
  <si>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</si>
  <si>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</si>
  <si>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</si>
  <si>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</si>
  <si>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</si>
  <si>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</si>
  <si>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</si>
  <si>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</si>
  <si>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</si>
  <si>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</si>
  <si>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</si>
  <si>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</si>
  <si>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</si>
  <si>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</si>
  <si>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</si>
  <si>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</si>
  <si>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</si>
  <si>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</si>
  <si>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</si>
  <si>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</si>
  <si>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</si>
  <si>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</si>
  <si>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</si>
  <si>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</si>
  <si>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</si>
  <si>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</si>
  <si>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</si>
  <si>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</si>
  <si>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</si>
  <si>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</si>
  <si>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</si>
  <si>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</si>
  <si>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</si>
  <si>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</si>
  <si>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</si>
  <si>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</si>
  <si>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</si>
  <si>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</si>
  <si>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</si>
  <si>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</si>
  <si>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</si>
  <si>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</si>
  <si>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</si>
  <si>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</si>
  <si>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</si>
  <si>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</si>
  <si>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</si>
  <si>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</si>
  <si>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</si>
  <si>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</si>
  <si>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</si>
  <si>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</si>
  <si>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</si>
  <si>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</si>
  <si>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</si>
  <si>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</si>
  <si>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</si>
  <si>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</si>
  <si>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</si>
  <si>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</si>
  <si>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</si>
  <si>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</si>
  <si>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</si>
  <si>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</si>
  <si>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</si>
  <si>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</si>
  <si>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</si>
  <si>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</si>
  <si>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</si>
  <si>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</si>
  <si>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</si>
  <si>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</si>
  <si>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</si>
  <si>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</si>
  <si>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</si>
  <si>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</si>
  <si>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</si>
  <si>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</si>
  <si>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</si>
  <si>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</si>
  <si>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</si>
  <si>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</si>
  <si>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</si>
  <si>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</si>
  <si>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</si>
  <si>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</si>
  <si>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</si>
  <si>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</si>
  <si>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</si>
  <si>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</si>
  <si>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</si>
  <si>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</si>
  <si>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</si>
  <si>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</si>
  <si>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</si>
  <si>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</si>
  <si>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</si>
  <si>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</si>
  <si>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</si>
  <si>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</si>
  <si>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</si>
  <si>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</si>
  <si>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</si>
  <si>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</si>
  <si>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</si>
  <si>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</si>
  <si>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</si>
  <si>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</si>
  <si>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</si>
  <si>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</si>
  <si>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</si>
  <si>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</si>
  <si>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</si>
  <si>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</si>
  <si>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</si>
  <si>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</si>
  <si>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</si>
  <si>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</si>
  <si>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</si>
  <si>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</si>
  <si>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</si>
  <si>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</si>
  <si>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</si>
  <si>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</si>
  <si>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</si>
  <si>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</si>
  <si>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</si>
  <si>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</si>
  <si>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</si>
  <si>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</si>
  <si>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</si>
  <si>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</si>
  <si>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</si>
  <si>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</si>
  <si>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</si>
  <si>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</si>
  <si>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</si>
  <si>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</si>
  <si>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</si>
  <si>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</si>
  <si>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</si>
  <si>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</si>
  <si>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</si>
  <si>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</si>
  <si>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</si>
  <si>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</si>
  <si>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</si>
  <si>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</si>
  <si>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</si>
  <si>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</si>
  <si>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</si>
  <si>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</si>
  <si>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</si>
  <si>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</si>
  <si>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</si>
  <si>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</si>
  <si>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</si>
  <si>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</si>
  <si>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</si>
  <si>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</si>
  <si>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</si>
  <si>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</si>
  <si>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</si>
  <si>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</si>
  <si>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</si>
  <si>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</si>
  <si>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</si>
  <si>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</si>
  <si>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</si>
  <si>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</si>
  <si>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</si>
  <si>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</si>
  <si>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</si>
  <si>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</si>
  <si>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</si>
  <si>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</si>
  <si>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</si>
  <si>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</si>
  <si>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</si>
  <si>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</si>
  <si>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</si>
  <si>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</si>
  <si>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</si>
  <si>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</si>
  <si>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</si>
  <si>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</si>
  <si>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</si>
  <si>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</si>
  <si>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</si>
  <si>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</si>
  <si>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</si>
  <si>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</si>
  <si>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</si>
  <si>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</si>
  <si>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</si>
  <si>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</si>
  <si>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</si>
  <si>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</si>
  <si>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</si>
  <si>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</si>
  <si>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</si>
  <si>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</si>
  <si>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</si>
  <si>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</si>
  <si>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</si>
  <si>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</si>
  <si>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</si>
  <si>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</si>
  <si>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</si>
  <si>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</si>
  <si>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</si>
  <si>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</si>
  <si>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</si>
  <si>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</si>
  <si>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</si>
  <si>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</si>
  <si>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</si>
  <si>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</si>
  <si>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</si>
  <si>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</si>
  <si>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</si>
  <si>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</si>
  <si>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</si>
  <si>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</si>
  <si>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</si>
  <si>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</si>
  <si>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</si>
  <si>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</si>
  <si>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</si>
  <si>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</si>
  <si>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</si>
  <si>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</si>
  <si>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</si>
  <si>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</si>
  <si>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</si>
  <si>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</si>
  <si>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</si>
  <si>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</si>
  <si>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</si>
  <si>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</si>
  <si>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</si>
  <si>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</si>
  <si>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</si>
  <si>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</si>
  <si>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</si>
  <si>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</si>
  <si>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</si>
  <si>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</si>
  <si>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</si>
  <si>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</si>
  <si>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</si>
  <si>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</si>
  <si>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</si>
  <si>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</si>
  <si>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</si>
  <si>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</si>
  <si>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</si>
  <si>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</si>
  <si>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</si>
  <si>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</si>
  <si>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</si>
  <si>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</si>
  <si>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</si>
  <si>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</si>
  <si>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</si>
  <si>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</si>
  <si>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</si>
  <si>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</si>
  <si>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</si>
  <si>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</si>
  <si>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</si>
  <si>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</si>
  <si>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</si>
  <si>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</si>
  <si>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</si>
  <si>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</si>
  <si>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</si>
  <si>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</si>
  <si>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</si>
  <si>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</si>
  <si>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</si>
  <si>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</si>
  <si>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</si>
  <si>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</si>
  <si>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</si>
  <si>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</si>
  <si>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</si>
  <si>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</si>
  <si>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</si>
  <si>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</si>
  <si>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</si>
  <si>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</si>
  <si>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</si>
  <si>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</si>
  <si>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</si>
  <si>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</si>
  <si>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</si>
  <si>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</si>
  <si>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</si>
  <si>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</si>
  <si>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</si>
  <si>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</si>
  <si>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</si>
  <si>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</si>
  <si>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</si>
  <si>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</si>
  <si>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</si>
  <si>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</si>
  <si>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</si>
  <si>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</si>
  <si>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</si>
  <si>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</si>
  <si>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</si>
  <si>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</si>
  <si>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</si>
  <si>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</si>
  <si>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</si>
  <si>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</si>
  <si>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</si>
  <si>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</si>
  <si>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</si>
  <si>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</si>
  <si>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</si>
  <si>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</si>
  <si>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</si>
  <si>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</si>
  <si>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</si>
  <si>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</si>
  <si>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</si>
  <si>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</si>
  <si>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</si>
  <si>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</si>
  <si>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</si>
  <si>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</si>
  <si>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</si>
  <si>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</si>
  <si>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</si>
  <si>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</si>
  <si>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</si>
  <si>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</si>
  <si>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</si>
  <si>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</si>
  <si>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</si>
  <si>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</si>
  <si>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</si>
  <si>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</si>
  <si>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</si>
  <si>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</si>
  <si>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</si>
  <si>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</si>
  <si>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</si>
  <si>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</si>
  <si>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</si>
  <si>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</si>
  <si>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</si>
  <si>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</si>
  <si>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</si>
  <si>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</si>
  <si>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</si>
  <si>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</si>
  <si>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</si>
  <si>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</si>
  <si>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</si>
  <si>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</si>
  <si>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</si>
  <si>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</si>
  <si>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</si>
  <si>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</si>
  <si>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</si>
  <si>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</si>
  <si>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</si>
  <si>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</si>
  <si>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</si>
  <si>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</si>
  <si>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</si>
  <si>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</si>
  <si>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</si>
  <si>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</si>
  <si>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</si>
  <si>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</si>
  <si>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</si>
  <si>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</si>
  <si>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</si>
  <si>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</si>
  <si>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</si>
  <si>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</si>
  <si>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</si>
  <si>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</si>
  <si>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</si>
  <si>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</si>
  <si>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</si>
  <si>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</si>
  <si>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</si>
  <si>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</si>
  <si>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</si>
  <si>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</si>
  <si>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</si>
  <si>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</si>
  <si>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</si>
  <si>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</si>
  <si>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</si>
  <si>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</si>
  <si>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</si>
  <si>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</si>
  <si>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</si>
  <si>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</si>
  <si>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</si>
  <si>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</si>
  <si>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</si>
  <si>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</si>
  <si>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</si>
  <si>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</si>
  <si>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</si>
  <si>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</si>
  <si>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</si>
  <si>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</si>
  <si>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</si>
  <si>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</si>
  <si>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</si>
  <si>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</si>
  <si>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</si>
  <si>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</si>
  <si>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</si>
  <si>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</si>
  <si>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</si>
  <si>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</si>
  <si>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</si>
  <si>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</si>
  <si>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</si>
  <si>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</si>
  <si>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</si>
  <si>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</si>
  <si>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</si>
  <si>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</si>
  <si>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</si>
  <si>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</si>
  <si>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</si>
  <si>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</si>
  <si>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</si>
  <si>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</si>
  <si>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</si>
  <si>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</si>
  <si>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</si>
  <si>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</si>
  <si>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</si>
  <si>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</si>
  <si>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</si>
  <si>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</si>
  <si>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</si>
  <si>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</si>
  <si>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</si>
  <si>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</si>
  <si>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</si>
  <si>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</si>
  <si>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</si>
  <si>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</si>
  <si>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</si>
  <si>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</si>
  <si>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</si>
  <si>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</si>
  <si>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</si>
  <si>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</si>
  <si>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</si>
  <si>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</si>
  <si>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</si>
  <si>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</si>
  <si>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</si>
  <si>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</si>
  <si>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</si>
  <si>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</si>
  <si>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</si>
  <si>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</si>
  <si>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</si>
  <si>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</si>
  <si>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</si>
  <si>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</si>
  <si>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</si>
  <si>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</si>
  <si>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</si>
  <si>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</si>
  <si>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</si>
  <si>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</si>
  <si>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</si>
  <si>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</si>
  <si>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</si>
  <si>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</si>
  <si>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</si>
  <si>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</si>
  <si>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</si>
  <si>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</si>
  <si>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</si>
  <si>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</si>
  <si>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</si>
  <si>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</si>
  <si>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</si>
  <si>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</si>
  <si>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</si>
  <si>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</si>
  <si>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</si>
  <si>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</si>
  <si>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</si>
  <si>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</si>
  <si>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</si>
  <si>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</si>
  <si>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</si>
  <si>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</si>
  <si>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</si>
  <si>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</si>
  <si>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</si>
  <si>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</si>
  <si>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</si>
  <si>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</si>
  <si>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</si>
  <si>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</si>
  <si>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</si>
  <si>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</si>
  <si>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</si>
  <si>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</si>
  <si>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</si>
  <si>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</si>
  <si>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</si>
  <si>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</si>
  <si>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</si>
  <si>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</si>
  <si>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</si>
  <si>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</si>
  <si>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</si>
  <si>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</si>
  <si>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</si>
  <si>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</si>
  <si>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</si>
  <si>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</si>
  <si>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</si>
  <si>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</si>
  <si>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</si>
  <si>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</si>
  <si>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</si>
  <si>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</si>
  <si>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</si>
  <si>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</si>
  <si>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</si>
  <si>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</si>
  <si>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</si>
  <si>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</si>
  <si>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</si>
  <si>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</si>
  <si>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</si>
  <si>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</si>
  <si>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</si>
  <si>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</si>
  <si>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</si>
  <si>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</si>
  <si>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</si>
  <si>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</si>
  <si>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</si>
  <si>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</si>
  <si>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</si>
  <si>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</si>
  <si>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</si>
  <si>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</si>
  <si>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</si>
  <si>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</si>
  <si>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</si>
  <si>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</si>
  <si>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</si>
  <si>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</si>
  <si>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</si>
  <si>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</si>
  <si>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</si>
  <si>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</si>
  <si>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</si>
  <si>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</si>
  <si>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</si>
  <si>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</si>
  <si>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</si>
  <si>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</si>
  <si>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</si>
  <si>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</si>
  <si>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</si>
  <si>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</si>
  <si>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</si>
  <si>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</si>
  <si>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</si>
  <si>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</si>
  <si>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</si>
  <si>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</si>
  <si>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</si>
  <si>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</si>
  <si>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</si>
  <si>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</si>
  <si>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</si>
  <si>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</si>
  <si>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</si>
  <si>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</si>
  <si>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</si>
  <si>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</si>
  <si>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</si>
  <si>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</si>
  <si>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</si>
  <si>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</si>
  <si>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</si>
  <si>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</si>
  <si>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</si>
  <si>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</si>
  <si>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</si>
  <si>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</si>
  <si>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</si>
  <si>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</si>
  <si>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</si>
  <si>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</si>
  <si>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</si>
  <si>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</si>
  <si>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</si>
  <si>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</si>
  <si>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</si>
  <si>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</si>
  <si>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</si>
  <si>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</si>
  <si>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</si>
  <si>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</si>
  <si>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</si>
  <si>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</si>
  <si>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</si>
  <si>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</si>
  <si>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</si>
  <si>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</si>
  <si>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</si>
  <si>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</si>
  <si>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</si>
  <si>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</si>
  <si>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</si>
  <si>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</si>
  <si>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</si>
  <si>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</si>
  <si>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</si>
  <si>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</si>
  <si>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</si>
  <si>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</si>
  <si>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</si>
  <si>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</si>
  <si>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</si>
  <si>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</si>
  <si>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</si>
  <si>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</si>
  <si>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</si>
  <si>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</si>
  <si>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</si>
  <si>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</si>
  <si>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</si>
  <si>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</si>
  <si>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</si>
  <si>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</si>
  <si>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</si>
  <si>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</si>
  <si>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</si>
  <si>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</si>
  <si>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</si>
  <si>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</si>
  <si>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</si>
  <si>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</si>
  <si>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</si>
  <si>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</si>
  <si>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</si>
  <si>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</si>
  <si>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</si>
  <si>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</si>
  <si>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</si>
  <si>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</si>
  <si>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</si>
  <si>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</si>
  <si>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</si>
  <si>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</si>
  <si>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</si>
  <si>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</si>
  <si>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</si>
  <si>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</si>
  <si>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</si>
  <si>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</si>
  <si>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</si>
  <si>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</si>
  <si>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</si>
  <si>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</si>
  <si>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</si>
  <si>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</si>
  <si>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</si>
  <si>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</si>
  <si>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</si>
  <si>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</si>
  <si>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</si>
  <si>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</si>
  <si>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</si>
  <si>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</si>
  <si>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</si>
  <si>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</si>
  <si>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</si>
  <si>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</si>
  <si>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</si>
  <si>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</si>
  <si>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</si>
  <si>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</si>
  <si>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</si>
  <si>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</si>
  <si>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</si>
  <si>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</si>
  <si>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</si>
  <si>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</si>
  <si>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</si>
  <si>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</si>
  <si>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</si>
  <si>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</si>
  <si>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</si>
  <si>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</si>
  <si>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</si>
  <si>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</si>
  <si>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</si>
  <si>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</si>
  <si>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</si>
  <si>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</si>
  <si>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</si>
  <si>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</si>
  <si>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</si>
  <si>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</si>
  <si>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</si>
  <si>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</si>
  <si>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</si>
  <si>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</si>
  <si>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</si>
  <si>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</si>
  <si>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</si>
  <si>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</si>
  <si>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</si>
  <si>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</si>
  <si>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</si>
  <si>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</si>
  <si>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</si>
  <si>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</si>
  <si>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</si>
  <si>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</si>
  <si>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</si>
  <si>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</si>
  <si>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</si>
  <si>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</si>
  <si>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</si>
  <si>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</si>
  <si>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</si>
  <si>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</si>
  <si>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</si>
  <si>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</si>
  <si>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</si>
  <si>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</si>
  <si>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</si>
  <si>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</si>
  <si>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</si>
  <si>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</si>
  <si>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</si>
  <si>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</si>
  <si>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</si>
  <si>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</si>
  <si>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</si>
  <si>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</si>
  <si>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</si>
  <si>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</si>
  <si>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</si>
  <si>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</si>
  <si>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</si>
  <si>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</si>
  <si>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</si>
  <si>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</si>
  <si>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</si>
  <si>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</si>
  <si>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</si>
  <si>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</si>
  <si>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</si>
  <si>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</si>
  <si>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</si>
  <si>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</si>
  <si>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</si>
  <si>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</si>
  <si>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</si>
  <si>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</si>
  <si>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</si>
  <si>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</si>
  <si>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</si>
  <si>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</si>
  <si>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</si>
  <si>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</si>
  <si>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</si>
  <si>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</si>
  <si>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</si>
  <si>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</si>
  <si>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</si>
  <si>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</si>
  <si>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</si>
  <si>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</si>
  <si>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</si>
  <si>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</si>
  <si>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</si>
  <si>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</si>
  <si>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</si>
  <si>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</si>
  <si>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</si>
  <si>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</si>
  <si>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</si>
  <si>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</si>
  <si>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</si>
  <si>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</si>
  <si>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</si>
  <si>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</si>
  <si>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</si>
  <si>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</si>
  <si>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</si>
  <si>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</si>
  <si>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</si>
  <si>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</si>
  <si>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</si>
  <si>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</si>
  <si>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</si>
  <si>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</si>
  <si>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</si>
  <si>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</si>
  <si>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</si>
  <si>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</si>
  <si>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</si>
  <si>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</si>
  <si>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</si>
  <si>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</si>
  <si>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</si>
  <si>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</si>
  <si>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</si>
  <si>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</si>
  <si>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</si>
  <si>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</si>
  <si>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</si>
  <si>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</si>
  <si>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</si>
  <si>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</si>
  <si>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</si>
  <si>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</si>
  <si>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</si>
  <si>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</si>
  <si>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</si>
  <si>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</si>
  <si>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</si>
  <si>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</si>
  <si>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</si>
  <si>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</si>
  <si>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</si>
  <si>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</si>
  <si>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</si>
  <si>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</si>
  <si>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</si>
  <si>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</si>
  <si>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</si>
  <si>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</si>
  <si>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</si>
  <si>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</si>
  <si>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</si>
  <si>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</si>
  <si>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</si>
  <si>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</si>
  <si>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</si>
  <si>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</si>
  <si>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</si>
  <si>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</si>
  <si>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</si>
  <si>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</si>
  <si>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</si>
  <si>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</si>
  <si>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</si>
  <si>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</si>
  <si>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</si>
  <si>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</si>
  <si>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</si>
  <si>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</si>
  <si>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</si>
  <si>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</si>
  <si>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</si>
  <si>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</si>
  <si>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</si>
  <si>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</si>
  <si>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</si>
  <si>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</si>
  <si>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</si>
  <si>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</si>
  <si>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</si>
  <si>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</si>
  <si>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</si>
  <si>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</si>
  <si>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</si>
  <si>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</si>
  <si>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</si>
  <si>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</si>
  <si>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</si>
  <si>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</si>
  <si>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</si>
  <si>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</si>
  <si>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</si>
  <si>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</si>
  <si>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</si>
  <si>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</si>
  <si>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</si>
  <si>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</si>
  <si>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</si>
  <si>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</si>
  <si>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</si>
  <si>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</si>
  <si>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</si>
  <si>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</si>
  <si>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</si>
  <si>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</si>
  <si>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</si>
  <si>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</si>
  <si>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</si>
  <si>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</si>
  <si>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</si>
  <si>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</si>
  <si>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</si>
  <si>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</si>
  <si>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</si>
  <si>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</si>
  <si>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</si>
  <si>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</si>
  <si>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</si>
  <si>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</si>
  <si>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</si>
  <si>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</si>
  <si>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</si>
  <si>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</si>
  <si>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</si>
  <si>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</si>
  <si>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</si>
  <si>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</si>
  <si>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</si>
  <si>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</si>
  <si>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</si>
  <si>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</si>
  <si>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</si>
  <si>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</si>
  <si>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</si>
  <si>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</si>
  <si>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</si>
  <si>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</si>
  <si>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</si>
  <si>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</si>
  <si>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</si>
  <si>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</si>
  <si>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</si>
  <si>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</si>
  <si>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</si>
  <si>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</si>
  <si>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</si>
  <si>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</si>
  <si>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</si>
  <si>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</si>
  <si>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</si>
  <si>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</si>
  <si>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</si>
  <si>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</si>
  <si>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</si>
  <si>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</si>
  <si>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</si>
  <si>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</si>
  <si>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</si>
  <si>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</si>
  <si>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</si>
  <si>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</si>
  <si>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</si>
  <si>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</si>
  <si>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</si>
  <si>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</si>
  <si>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</si>
  <si>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</si>
  <si>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</si>
  <si>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</si>
  <si>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</si>
  <si>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</si>
  <si>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</si>
  <si>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</si>
  <si>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</si>
  <si>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</si>
  <si>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</si>
  <si>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</si>
  <si>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</si>
  <si>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</si>
  <si>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</si>
  <si>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</si>
  <si>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</si>
  <si>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</si>
  <si>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</si>
  <si>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</si>
  <si>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</si>
  <si>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</si>
  <si>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</si>
  <si>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</si>
  <si>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</si>
  <si>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</si>
  <si>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</si>
  <si>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</si>
  <si>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</si>
  <si>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</si>
  <si>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</si>
  <si>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</si>
  <si>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</si>
  <si>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</si>
  <si>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</si>
  <si>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</si>
  <si>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</si>
  <si>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</si>
  <si>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</si>
  <si>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</si>
  <si>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</si>
  <si>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</si>
  <si>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</si>
  <si>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</si>
  <si>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</si>
  <si>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</si>
  <si>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</si>
  <si>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</si>
  <si>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</si>
  <si>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</si>
  <si>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</si>
  <si>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</si>
  <si>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</si>
  <si>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</si>
  <si>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</si>
  <si>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</si>
  <si>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</si>
  <si>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</si>
  <si>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</si>
  <si>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</si>
  <si>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</si>
  <si>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</si>
  <si>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</si>
  <si>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</si>
  <si>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</si>
  <si>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</si>
  <si>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</si>
  <si>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</si>
  <si>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</si>
  <si>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</si>
  <si>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</si>
  <si>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</si>
  <si>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</si>
  <si>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</si>
  <si>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</si>
  <si>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</si>
  <si>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</si>
  <si>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</si>
  <si>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</si>
  <si>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</si>
  <si>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</si>
  <si>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</si>
  <si>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</si>
  <si>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</si>
  <si>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</si>
  <si>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</si>
  <si>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</si>
  <si>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</si>
  <si>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</si>
  <si>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</si>
  <si>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</si>
  <si>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</si>
  <si>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</si>
  <si>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</si>
  <si>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</si>
  <si>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</si>
  <si>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</si>
  <si>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</si>
  <si>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</si>
  <si>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</si>
  <si>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</si>
  <si>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</si>
  <si>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</si>
  <si>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</si>
  <si>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</si>
  <si>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</si>
  <si>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</si>
  <si>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</si>
  <si>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</si>
  <si>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</si>
  <si>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</si>
  <si>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</si>
  <si>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</si>
  <si>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</si>
  <si>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</si>
  <si>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</si>
  <si>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</si>
  <si>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</si>
  <si>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</si>
  <si>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</si>
  <si>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</si>
  <si>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</si>
  <si>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</si>
  <si>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</si>
  <si>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</si>
  <si>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</si>
  <si>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</si>
  <si>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</si>
  <si>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</si>
  <si>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</si>
  <si>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</si>
  <si>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</si>
  <si>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</si>
  <si>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</si>
  <si>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</si>
  <si>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</si>
  <si>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</si>
  <si>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</si>
  <si>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</si>
  <si>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</si>
  <si>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</si>
  <si>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</si>
  <si>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</si>
  <si>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</si>
  <si>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</si>
  <si>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</si>
  <si>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</si>
  <si>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</si>
  <si>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</si>
  <si>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</si>
  <si>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</si>
  <si>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</si>
  <si>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</si>
  <si>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</si>
  <si>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</si>
  <si>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</si>
  <si>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</si>
  <si>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</si>
  <si>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</si>
  <si>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</si>
  <si>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</si>
  <si>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</si>
  <si>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</si>
  <si>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</si>
  <si>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</si>
  <si>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</si>
  <si>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</si>
  <si>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</si>
  <si>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</si>
  <si>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</si>
  <si>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</si>
  <si>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</si>
  <si>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</si>
  <si>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</si>
  <si>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</si>
  <si>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</si>
  <si>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</si>
  <si>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</si>
  <si>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</si>
  <si>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</si>
  <si>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</si>
  <si>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</si>
  <si>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</si>
  <si>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</si>
  <si>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</si>
  <si>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</si>
  <si>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</si>
  <si>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</si>
  <si>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</si>
  <si>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</si>
  <si>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</si>
  <si>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</si>
  <si>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</si>
  <si>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</si>
  <si>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</si>
  <si>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</si>
  <si>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</si>
  <si>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</si>
  <si>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</si>
  <si>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</si>
  <si>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</si>
  <si>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</si>
  <si>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</si>
  <si>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</si>
  <si>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</si>
  <si>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</si>
  <si>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</si>
  <si>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</si>
  <si>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</si>
  <si>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</si>
  <si>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</si>
  <si>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</si>
  <si>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</si>
  <si>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</si>
  <si>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</si>
  <si>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</si>
  <si>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</si>
  <si>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</si>
  <si>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</si>
  <si>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</si>
  <si>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</si>
  <si>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</si>
  <si>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</si>
  <si>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</si>
  <si>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</si>
  <si>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</si>
  <si>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</si>
  <si>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</si>
  <si>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</si>
  <si>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</si>
  <si>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</si>
  <si>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</si>
  <si>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</si>
  <si>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</si>
  <si>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</si>
  <si>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</si>
  <si>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</si>
  <si>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</si>
  <si>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</si>
  <si>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</si>
  <si>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</si>
  <si>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</si>
  <si>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</si>
  <si>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</si>
  <si>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</si>
  <si>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</si>
  <si>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</si>
  <si>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</si>
  <si>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</si>
  <si>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</si>
  <si>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</si>
  <si>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</si>
  <si>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</si>
  <si>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</si>
  <si>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</si>
  <si>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</si>
  <si>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</si>
  <si>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</si>
  <si>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</si>
  <si>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</si>
  <si>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</si>
  <si>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</si>
  <si>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</si>
  <si>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</si>
  <si>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</si>
  <si>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</si>
  <si>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</si>
  <si>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</si>
  <si>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</si>
  <si>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</si>
  <si>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</si>
  <si>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</si>
  <si>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</si>
  <si>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</si>
  <si>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</si>
  <si>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</si>
  <si>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</si>
  <si>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</si>
  <si>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</si>
  <si>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</si>
  <si>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</si>
  <si>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</si>
  <si>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</si>
  <si>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</si>
  <si>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</si>
  <si>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</si>
  <si>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</si>
  <si>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</si>
  <si>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</si>
  <si>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</si>
  <si>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</si>
  <si>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</si>
  <si>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</si>
  <si>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</si>
  <si>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</si>
  <si>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</si>
  <si>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</si>
  <si>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</si>
  <si>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</si>
  <si>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</si>
  <si>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</si>
  <si>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</si>
  <si>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</si>
  <si>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</si>
  <si>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</si>
  <si>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</si>
  <si>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</si>
  <si>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</si>
  <si>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</si>
  <si>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</si>
  <si>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</si>
  <si>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</si>
  <si>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</si>
  <si>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</si>
  <si>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</si>
  <si>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</si>
  <si>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</si>
  <si>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</si>
  <si>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</si>
  <si>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</si>
  <si>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</si>
  <si>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</si>
  <si>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</si>
  <si>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</si>
  <si>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</si>
  <si>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</si>
  <si>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</si>
  <si>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</si>
  <si>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</si>
  <si>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</si>
  <si>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</si>
  <si>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</si>
  <si>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</si>
  <si>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</si>
  <si>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</si>
  <si>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</si>
  <si>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</si>
  <si>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</si>
  <si>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</si>
  <si>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</si>
  <si>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</si>
  <si>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</si>
  <si>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</si>
  <si>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</si>
  <si>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</si>
  <si>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</si>
  <si>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</si>
  <si>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</si>
  <si>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</si>
  <si>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</si>
  <si>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</si>
  <si>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</si>
  <si>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</si>
  <si>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</si>
  <si>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</si>
  <si>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</si>
  <si>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</si>
  <si>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</si>
  <si>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</si>
  <si>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</si>
  <si>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</si>
  <si>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</si>
  <si>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</si>
  <si>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</si>
  <si>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</si>
  <si>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</si>
  <si>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</si>
  <si>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</si>
  <si>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</si>
  <si>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</si>
  <si>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</si>
  <si>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</si>
  <si>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</si>
  <si>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</si>
  <si>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</si>
  <si>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</si>
  <si>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</si>
  <si>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</si>
  <si>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</si>
  <si>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</si>
  <si>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</si>
  <si>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</si>
  <si>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</si>
  <si>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</si>
  <si>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</si>
  <si>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</si>
  <si>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</si>
  <si>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</si>
  <si>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</si>
  <si>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</si>
  <si>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</si>
  <si>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</si>
  <si>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</si>
  <si>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</si>
  <si>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</si>
  <si>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</si>
  <si>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</si>
  <si>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</si>
  <si>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</si>
  <si>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</si>
  <si>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</si>
  <si>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</si>
  <si>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</si>
  <si>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</si>
  <si>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</si>
  <si>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</si>
  <si>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</si>
  <si>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</si>
  <si>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</si>
  <si>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</si>
  <si>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</si>
  <si>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</si>
  <si>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</si>
  <si>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</si>
  <si>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</si>
  <si>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</si>
  <si>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</si>
  <si>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</si>
  <si>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</si>
  <si>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</si>
  <si>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</si>
  <si>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</si>
  <si>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</si>
  <si>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</si>
  <si>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</si>
  <si>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</si>
  <si>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</si>
  <si>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</si>
  <si>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</si>
  <si>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</si>
  <si>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</si>
  <si>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</si>
  <si>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</si>
  <si>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</si>
  <si>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</si>
  <si>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</si>
  <si>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</si>
  <si>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</si>
  <si>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</si>
  <si>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</si>
  <si>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</si>
  <si>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</si>
  <si>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</si>
  <si>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</si>
  <si>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</si>
  <si>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</si>
  <si>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</si>
  <si>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</si>
  <si>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</si>
  <si>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</si>
  <si>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</si>
  <si>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</si>
  <si>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</si>
  <si>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</si>
  <si>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</si>
  <si>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</si>
  <si>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</si>
  <si>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</si>
  <si>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</si>
  <si>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</si>
  <si>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</si>
  <si>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</si>
  <si>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</si>
  <si>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</si>
  <si>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</si>
  <si>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</si>
  <si>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</si>
  <si>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</si>
  <si>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</si>
  <si>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</si>
  <si>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</si>
  <si>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</si>
  <si>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</si>
  <si>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</si>
  <si>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</si>
  <si>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</si>
  <si>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</si>
  <si>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</si>
  <si>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</si>
  <si>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</si>
  <si>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</si>
  <si>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</si>
  <si>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</si>
  <si>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</si>
  <si>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</si>
  <si>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</si>
  <si>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</si>
  <si>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</si>
  <si>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</si>
  <si>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</si>
  <si>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</si>
  <si>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</si>
  <si>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</si>
  <si>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</si>
  <si>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</si>
  <si>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</si>
  <si>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</si>
  <si>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</si>
  <si>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</si>
  <si>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</si>
  <si>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</si>
  <si>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</si>
  <si>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</si>
  <si>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</si>
  <si>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</si>
  <si>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</si>
  <si>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</si>
  <si>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</si>
  <si>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</si>
  <si>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</si>
  <si>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</si>
  <si>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</si>
  <si>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</si>
  <si>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</si>
  <si>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</si>
  <si>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</si>
  <si>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</si>
  <si>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</si>
  <si>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</si>
  <si>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</si>
  <si>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</si>
  <si>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</si>
  <si>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</si>
  <si>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</si>
  <si>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</si>
  <si>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</si>
  <si>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</si>
  <si>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</si>
  <si>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</si>
  <si>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</si>
  <si>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</si>
  <si>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</si>
  <si>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</si>
  <si>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</si>
  <si>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</si>
  <si>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</si>
  <si>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</si>
  <si>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</si>
  <si>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</si>
  <si>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</si>
  <si>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</si>
  <si>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</si>
  <si>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</si>
  <si>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</si>
  <si>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</si>
  <si>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</si>
  <si>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</si>
  <si>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</si>
  <si>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</si>
  <si>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</si>
  <si>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</si>
  <si>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</si>
  <si>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</si>
  <si>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</si>
  <si>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</si>
  <si>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</si>
  <si>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</si>
  <si>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</si>
  <si>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</si>
  <si>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</si>
  <si>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</si>
  <si>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</si>
  <si>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</si>
  <si>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</si>
  <si>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</si>
  <si>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</si>
  <si>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</si>
  <si>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</si>
  <si>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</si>
  <si>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</si>
  <si>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</si>
  <si>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</si>
  <si>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</si>
  <si>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</si>
  <si>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</si>
  <si>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</si>
  <si>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</si>
  <si>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</si>
  <si>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</si>
  <si>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</si>
  <si>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</si>
  <si>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</si>
  <si>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</si>
  <si>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</si>
  <si>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</si>
  <si>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</si>
  <si>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</si>
  <si>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</si>
  <si>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</si>
  <si>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</si>
  <si>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</si>
  <si>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</si>
  <si>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</si>
  <si>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</si>
  <si>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</si>
  <si>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</si>
  <si>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</si>
  <si>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</si>
  <si>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</si>
  <si>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</si>
  <si>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</si>
  <si>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</si>
  <si>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</si>
  <si>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</si>
  <si>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</si>
  <si>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</si>
  <si>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</si>
  <si>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</si>
  <si>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</si>
  <si>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</si>
  <si>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</si>
  <si>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</si>
  <si>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</si>
  <si>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</si>
  <si>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</si>
  <si>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</si>
  <si>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</si>
  <si>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</si>
  <si>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</si>
  <si>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</si>
  <si>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</si>
  <si>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</si>
  <si>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</si>
  <si>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</si>
  <si>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</si>
  <si>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</si>
  <si>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</si>
  <si>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</si>
  <si>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</si>
  <si>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</si>
  <si>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</si>
  <si>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</si>
  <si>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</si>
  <si>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</si>
  <si>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</si>
  <si>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</si>
  <si>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</si>
  <si>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</si>
  <si>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</si>
  <si>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</si>
  <si>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</si>
  <si>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</si>
  <si>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</si>
  <si>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</si>
  <si>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</si>
  <si>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</si>
  <si>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</si>
  <si>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</si>
  <si>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</si>
  <si>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</si>
  <si>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</si>
  <si>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</si>
  <si>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</si>
  <si>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</si>
  <si>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</si>
  <si>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</si>
  <si>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</si>
  <si>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</si>
  <si>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</si>
  <si>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</si>
  <si>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</si>
  <si>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</si>
  <si>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</si>
  <si>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</si>
  <si>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</si>
  <si>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</si>
  <si>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</si>
  <si>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</si>
  <si>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</si>
  <si>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</si>
  <si>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</si>
  <si>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</si>
  <si>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</si>
  <si>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</si>
  <si>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</si>
  <si>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</si>
  <si>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</si>
  <si>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</si>
  <si>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</si>
  <si>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</si>
  <si>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</si>
  <si>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</si>
  <si>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</si>
  <si>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</si>
  <si>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</si>
  <si>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</si>
  <si>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</si>
  <si>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</si>
  <si>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</si>
  <si>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</si>
  <si>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</si>
  <si>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</si>
  <si>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</si>
  <si>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</si>
  <si>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</si>
  <si>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</si>
  <si>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</si>
  <si>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</si>
  <si>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</si>
  <si>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</si>
  <si>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</si>
  <si>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</si>
  <si>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</si>
  <si>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</si>
  <si>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</si>
  <si>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</si>
  <si>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</si>
  <si>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</si>
  <si>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</si>
  <si>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</si>
  <si>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</si>
  <si>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</si>
  <si>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</si>
  <si>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</si>
  <si>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</si>
  <si>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</si>
  <si>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</si>
  <si>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</si>
  <si>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</si>
  <si>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</si>
  <si>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</si>
  <si>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</si>
  <si>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</si>
  <si>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</si>
  <si>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</si>
  <si>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</si>
  <si>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</si>
  <si>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</si>
  <si>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</si>
  <si>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</si>
  <si>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</si>
  <si>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</si>
  <si>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</si>
  <si>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</si>
  <si>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</si>
  <si>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</si>
  <si>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</si>
  <si>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</si>
  <si>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</si>
  <si>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</si>
  <si>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</si>
  <si>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</si>
  <si>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</si>
  <si>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</si>
  <si>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</si>
  <si>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</si>
  <si>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</si>
  <si>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</si>
  <si>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</si>
  <si>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</si>
  <si>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</si>
  <si>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</si>
  <si>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</si>
  <si>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</si>
  <si>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</si>
  <si>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</si>
  <si>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</si>
  <si>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</si>
  <si>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</si>
  <si>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</si>
  <si>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</si>
  <si>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</si>
  <si>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</si>
  <si>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</si>
  <si>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</si>
  <si>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</si>
  <si>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</si>
  <si>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</si>
  <si>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</si>
  <si>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</si>
  <si>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</si>
  <si>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</si>
  <si>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</si>
  <si>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</si>
  <si>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</si>
  <si>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</si>
  <si>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</si>
  <si>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</si>
  <si>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</si>
  <si>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</si>
  <si>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</si>
  <si>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</si>
  <si>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</si>
  <si>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</si>
  <si>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</si>
  <si>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</si>
  <si>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</si>
  <si>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</si>
  <si>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</si>
  <si>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</si>
  <si>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</si>
  <si>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</si>
  <si>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</si>
  <si>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</si>
  <si>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</si>
  <si>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</si>
  <si>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</si>
  <si>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</si>
  <si>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</si>
  <si>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</si>
  <si>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</si>
  <si>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</si>
  <si>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</si>
  <si>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</si>
  <si>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</si>
  <si>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</si>
  <si>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</si>
  <si>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</si>
  <si>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</si>
  <si>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</si>
  <si>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</si>
  <si>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</si>
  <si>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</si>
  <si>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</si>
  <si>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</si>
  <si>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</si>
  <si>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</si>
  <si>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</si>
  <si>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</si>
  <si>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</si>
  <si>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</si>
  <si>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</si>
  <si>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</si>
  <si>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</si>
  <si>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</si>
  <si>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</si>
  <si>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</si>
  <si>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</si>
  <si>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</si>
  <si>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</si>
  <si>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</si>
  <si>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</si>
  <si>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</si>
  <si>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</si>
  <si>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</si>
  <si>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</si>
  <si>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</si>
  <si>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</si>
  <si>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</si>
  <si>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</si>
  <si>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</si>
  <si>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</si>
  <si>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</si>
  <si>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</si>
  <si>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</si>
  <si>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</si>
  <si>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</si>
  <si>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</si>
  <si>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</si>
  <si>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</si>
  <si>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</si>
  <si>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</si>
  <si>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</si>
  <si>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</si>
  <si>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</si>
  <si>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</si>
  <si>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</si>
  <si>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</si>
  <si>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</si>
  <si>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</si>
  <si>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</si>
  <si>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</si>
  <si>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</si>
  <si>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</si>
  <si>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</si>
  <si>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</si>
  <si>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</si>
  <si>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</si>
  <si>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</si>
  <si>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</si>
  <si>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</si>
  <si>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</si>
  <si>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</si>
  <si>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</si>
  <si>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</si>
  <si>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</si>
  <si>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</si>
  <si>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</si>
  <si>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</si>
  <si>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</si>
  <si>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</si>
  <si>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</si>
  <si>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</si>
  <si>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</si>
  <si>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</si>
  <si>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</si>
  <si>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</si>
  <si>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</si>
  <si>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</si>
  <si>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</si>
  <si>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</si>
  <si>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</si>
  <si>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</si>
  <si>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</si>
  <si>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</si>
  <si>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</si>
  <si>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</si>
  <si>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</si>
  <si>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</si>
  <si>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</si>
  <si>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</si>
  <si>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</si>
  <si>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</si>
  <si>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</si>
  <si>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</si>
  <si>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</si>
  <si>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</si>
  <si>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</si>
  <si>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</si>
  <si>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</si>
  <si>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</si>
  <si>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</si>
  <si>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</si>
  <si>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</si>
  <si>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</si>
  <si>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</si>
  <si>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</si>
  <si>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</si>
  <si>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</si>
  <si>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</si>
  <si>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</si>
  <si>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</si>
  <si>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</si>
  <si>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</si>
  <si>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</si>
  <si>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</si>
  <si>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</si>
  <si>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</si>
  <si>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</si>
  <si>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</si>
  <si>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</si>
  <si>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</si>
  <si>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</si>
  <si>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</si>
  <si>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</si>
  <si>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</si>
  <si>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</si>
  <si>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</si>
  <si>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</si>
  <si>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</si>
  <si>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</si>
  <si>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</si>
  <si>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</si>
  <si>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</si>
  <si>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</si>
  <si>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</si>
  <si>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</si>
  <si>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</si>
  <si>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</si>
  <si>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</si>
  <si>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</si>
  <si>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</si>
  <si>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</si>
  <si>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</si>
  <si>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</si>
  <si>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</si>
  <si>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</si>
  <si>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</si>
  <si>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</si>
  <si>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</si>
  <si>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</si>
  <si>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</si>
  <si>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</si>
  <si>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</si>
  <si>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</si>
  <si>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</si>
  <si>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</si>
  <si>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</si>
  <si>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</si>
  <si>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</si>
  <si>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</si>
  <si>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</si>
  <si>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</si>
  <si>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</si>
  <si>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</si>
  <si>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</si>
  <si>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</si>
  <si>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</si>
  <si>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</si>
  <si>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</si>
  <si>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</si>
  <si>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</si>
  <si>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</si>
  <si>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</si>
  <si>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</si>
  <si>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</si>
  <si>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</si>
  <si>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</si>
  <si>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</si>
  <si>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</si>
  <si>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</si>
  <si>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</si>
  <si>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</si>
  <si>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</si>
  <si>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</si>
  <si>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</si>
  <si>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</si>
  <si>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</si>
  <si>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</si>
  <si>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</si>
  <si>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</si>
  <si>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</si>
  <si>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</si>
  <si>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</si>
  <si>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</si>
  <si>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</si>
  <si>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</si>
  <si>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</si>
  <si>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</si>
  <si>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</si>
  <si>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</si>
  <si>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</si>
  <si>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</si>
  <si>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</si>
  <si>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</si>
  <si>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</si>
  <si>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</si>
  <si>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</si>
  <si>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</si>
  <si>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</si>
  <si>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</si>
  <si>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</si>
  <si>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</si>
  <si>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</si>
  <si>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</si>
  <si>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</si>
  <si>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</si>
  <si>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</si>
  <si>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</si>
  <si>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</si>
  <si>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</si>
  <si>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</si>
  <si>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</si>
  <si>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</si>
  <si>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</si>
  <si>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</si>
  <si>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</si>
  <si>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</si>
  <si>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</si>
  <si>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</si>
  <si>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</si>
  <si>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</si>
  <si>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</si>
  <si>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</si>
  <si>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</si>
  <si>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</si>
  <si>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</si>
  <si>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</si>
  <si>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</si>
  <si>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</si>
  <si>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</si>
  <si>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</si>
  <si>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</si>
  <si>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</si>
  <si>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</si>
  <si>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</si>
  <si>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</si>
  <si>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</si>
  <si>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</si>
  <si>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</si>
  <si>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</si>
  <si>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</si>
  <si>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</si>
  <si>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</si>
  <si>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</si>
  <si>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</si>
  <si>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</si>
  <si>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</si>
  <si>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</si>
  <si>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</si>
  <si>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</si>
  <si>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</si>
  <si>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</si>
  <si>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</si>
  <si>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</si>
  <si>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</si>
  <si>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</si>
  <si>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</si>
  <si>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</si>
  <si>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</si>
  <si>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</si>
  <si>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</si>
  <si>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</si>
  <si>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</si>
  <si>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</si>
  <si>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</si>
  <si>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</si>
  <si>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</si>
  <si>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</si>
  <si>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</si>
  <si>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</si>
  <si>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</si>
  <si>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</si>
  <si>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</si>
  <si>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</si>
  <si>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</si>
  <si>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</si>
  <si>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</si>
  <si>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</si>
  <si>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</si>
  <si>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</si>
  <si>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</si>
  <si>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</si>
  <si>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</si>
  <si>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</si>
  <si>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</si>
  <si>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</si>
  <si>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</si>
  <si>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</si>
  <si>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</si>
  <si>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</si>
  <si>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</si>
  <si>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</si>
  <si>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</si>
  <si>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</si>
  <si>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</si>
  <si>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</si>
  <si>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</si>
  <si>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</si>
  <si>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</si>
  <si>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</si>
  <si>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</si>
  <si>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</si>
  <si>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</si>
  <si>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</si>
  <si>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</si>
  <si>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</si>
  <si>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</si>
  <si>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</si>
  <si>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</si>
  <si>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</si>
  <si>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</si>
  <si>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</si>
  <si>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</si>
  <si>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</si>
  <si>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</si>
  <si>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</si>
  <si>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</si>
  <si>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</si>
  <si>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</si>
  <si>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</si>
  <si>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</si>
  <si>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</si>
  <si>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</si>
  <si>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</si>
  <si>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</si>
  <si>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</si>
  <si>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</si>
  <si>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</si>
  <si>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</si>
  <si>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</si>
  <si>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</si>
  <si>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</si>
  <si>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</si>
  <si>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</si>
  <si>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</si>
  <si>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</si>
  <si>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</si>
  <si>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</si>
  <si>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</si>
  <si>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</si>
  <si>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</si>
  <si>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</si>
  <si>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</si>
  <si>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</si>
  <si>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</si>
  <si>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</si>
  <si>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</si>
  <si>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</si>
  <si>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</si>
  <si>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</si>
  <si>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</si>
  <si>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</si>
  <si>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</si>
  <si>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</si>
  <si>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</si>
  <si>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</si>
  <si>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</si>
  <si>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</si>
  <si>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</si>
  <si>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</si>
  <si>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</si>
  <si>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</si>
  <si>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</si>
  <si>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</si>
  <si>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</si>
  <si>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</si>
  <si>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</si>
  <si>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</si>
  <si>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</si>
  <si>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</si>
  <si>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</si>
  <si>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</si>
  <si>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</si>
  <si>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</si>
  <si>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</si>
  <si>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</si>
  <si>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</si>
  <si>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</si>
  <si>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</si>
  <si>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</si>
  <si>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</si>
  <si>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</si>
  <si>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</si>
  <si>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</si>
  <si>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</si>
  <si>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</si>
  <si>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</si>
  <si>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</si>
  <si>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</si>
  <si>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</si>
  <si>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</si>
  <si>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</si>
  <si>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</si>
  <si>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</si>
  <si>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</si>
  <si>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</si>
  <si>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</si>
  <si>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</si>
  <si>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</si>
  <si>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</si>
  <si>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</si>
  <si>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</si>
  <si>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</si>
  <si>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</si>
  <si>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</si>
  <si>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</si>
  <si>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</si>
  <si>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</si>
  <si>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</si>
  <si>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</si>
  <si>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</si>
  <si>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</si>
  <si>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</si>
  <si>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</si>
  <si>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</si>
  <si>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</si>
  <si>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</si>
  <si>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</si>
  <si>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</si>
  <si>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</si>
  <si>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</si>
  <si>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</si>
  <si>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</si>
  <si>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</si>
  <si>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</si>
  <si>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</si>
  <si>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</si>
  <si>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</si>
  <si>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</si>
  <si>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</si>
  <si>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</si>
  <si>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</si>
  <si>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</si>
  <si>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</si>
  <si>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</si>
  <si>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</si>
  <si>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</si>
  <si>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</si>
  <si>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</si>
  <si>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</si>
  <si>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</si>
  <si>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</si>
  <si>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</si>
  <si>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</si>
  <si>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</si>
  <si>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</si>
  <si>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</si>
  <si>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</si>
  <si>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</si>
  <si>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</si>
  <si>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</si>
  <si>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</si>
  <si>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</si>
  <si>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</si>
  <si>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</si>
  <si>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</si>
  <si>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</si>
  <si>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</si>
  <si>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</si>
  <si>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</si>
  <si>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</si>
  <si>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</si>
  <si>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</si>
  <si>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</si>
  <si>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</si>
  <si>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</si>
  <si>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</si>
  <si>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</si>
  <si>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</si>
  <si>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</si>
  <si>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</si>
  <si>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</si>
  <si>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</si>
  <si>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</si>
  <si>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</si>
  <si>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</si>
  <si>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</si>
  <si>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</si>
  <si>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</si>
  <si>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</si>
  <si>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</si>
  <si>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</si>
  <si>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</si>
  <si>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</si>
  <si>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</si>
  <si>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</si>
  <si>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</si>
  <si>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</si>
  <si>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</si>
  <si>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</si>
  <si>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</si>
  <si>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</si>
  <si>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</si>
  <si>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</si>
  <si>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</si>
  <si>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</si>
  <si>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</si>
  <si>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</si>
  <si>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</si>
  <si>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</si>
  <si>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</si>
  <si>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</si>
  <si>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</si>
  <si>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</si>
  <si>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</si>
  <si>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</si>
  <si>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</si>
  <si>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</si>
  <si>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</si>
  <si>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</si>
  <si>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</si>
  <si>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</si>
  <si>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</si>
  <si>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</si>
  <si>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</si>
  <si>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</si>
  <si>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</si>
  <si>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</si>
  <si>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</si>
  <si>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</si>
  <si>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</si>
  <si>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</si>
  <si>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</si>
  <si>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</si>
  <si>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</si>
  <si>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</si>
  <si>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</si>
  <si>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</si>
  <si>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</si>
  <si>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</si>
  <si>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</si>
  <si>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</si>
  <si>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</si>
  <si>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</si>
  <si>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</si>
  <si>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</si>
  <si>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</si>
  <si>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</si>
  <si>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</si>
  <si>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</si>
  <si>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</si>
  <si>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</si>
  <si>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</si>
  <si>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</si>
  <si>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</si>
  <si>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</si>
  <si>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</si>
  <si>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</si>
  <si>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</si>
  <si>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</si>
  <si>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</si>
  <si>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</si>
  <si>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</si>
  <si>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</si>
  <si>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</si>
  <si>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</si>
  <si>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</si>
  <si>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</si>
  <si>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</si>
  <si>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</si>
  <si>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</si>
  <si>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</si>
  <si>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</si>
  <si>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</si>
  <si>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</si>
  <si>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</si>
  <si>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</si>
  <si>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</si>
  <si>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</si>
  <si>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</si>
  <si>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</si>
  <si>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</si>
  <si>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</si>
  <si>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</si>
  <si>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</si>
  <si>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</si>
  <si>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</si>
  <si>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</si>
  <si>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</si>
  <si>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</si>
  <si>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</si>
  <si>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</si>
  <si>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</si>
  <si>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</si>
  <si>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</si>
  <si>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</si>
  <si>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</si>
  <si>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</si>
  <si>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</si>
  <si>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</si>
  <si>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</si>
  <si>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</si>
  <si>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</si>
  <si>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</si>
  <si>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</si>
  <si>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</si>
  <si>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</si>
  <si>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</si>
  <si>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</si>
  <si>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</si>
  <si>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</si>
  <si>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</si>
  <si>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</si>
  <si>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</si>
  <si>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</si>
  <si>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</si>
  <si>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</si>
  <si>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</si>
  <si>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</si>
  <si>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</si>
  <si>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</si>
  <si>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</si>
  <si>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</si>
  <si>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</si>
  <si>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</si>
  <si>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</si>
  <si>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</si>
  <si>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</si>
  <si>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</si>
  <si>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</si>
  <si>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</si>
  <si>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</si>
  <si>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</si>
  <si>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</si>
  <si>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</si>
  <si>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</si>
  <si>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</si>
  <si>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</si>
  <si>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</si>
  <si>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</si>
  <si>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</si>
  <si>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</si>
  <si>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</si>
  <si>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</si>
  <si>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</si>
  <si>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</si>
  <si>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</si>
  <si>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</si>
  <si>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</si>
  <si>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</si>
  <si>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</si>
  <si>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</si>
  <si>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</si>
  <si>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</si>
  <si>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</si>
  <si>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</si>
  <si>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</si>
  <si>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</si>
  <si>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</si>
  <si>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</si>
  <si>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</si>
  <si>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</si>
  <si>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</si>
  <si>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</si>
  <si>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</si>
  <si>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</si>
  <si>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</si>
  <si>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</si>
  <si>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</si>
  <si>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</si>
  <si>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</si>
  <si>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</si>
  <si>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</si>
  <si>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</si>
  <si>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</si>
  <si>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</si>
  <si>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</si>
  <si>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</si>
  <si>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</si>
  <si>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</si>
  <si>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</si>
  <si>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</si>
  <si>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</si>
  <si>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</si>
  <si>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</si>
  <si>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</si>
  <si>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</si>
  <si>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</si>
  <si>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</si>
  <si>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</si>
  <si>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</si>
  <si>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</si>
  <si>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</si>
  <si>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</si>
  <si>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</si>
  <si>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</si>
  <si>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</si>
  <si>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</si>
  <si>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</si>
  <si>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</si>
  <si>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</si>
  <si>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</si>
  <si>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</si>
  <si>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</si>
  <si>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</si>
  <si>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</si>
  <si>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</si>
  <si>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</si>
  <si>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</si>
  <si>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</si>
  <si>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</si>
  <si>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</si>
  <si>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</si>
  <si>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</si>
  <si>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</si>
  <si>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</si>
  <si>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</si>
  <si>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</si>
  <si>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</si>
  <si>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</si>
  <si>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</si>
  <si>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</si>
  <si>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</si>
  <si>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</si>
  <si>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</si>
  <si>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</si>
  <si>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</si>
  <si>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</si>
  <si>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</si>
  <si>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</si>
  <si>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</si>
  <si>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</si>
  <si>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</si>
  <si>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</si>
  <si>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</si>
  <si>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</si>
  <si>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</si>
  <si>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</si>
  <si>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</si>
  <si>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</si>
  <si>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</si>
  <si>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</si>
  <si>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</si>
  <si>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</si>
  <si>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</si>
  <si>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</si>
  <si>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</si>
  <si>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</si>
  <si>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</si>
  <si>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</si>
  <si>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</si>
  <si>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</si>
  <si>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</si>
  <si>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</si>
  <si>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</si>
  <si>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</si>
  <si>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</si>
  <si>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</si>
  <si>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</si>
  <si>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</si>
  <si>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</si>
  <si>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</si>
  <si>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</si>
  <si>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</si>
  <si>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</si>
  <si>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</si>
  <si>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</si>
  <si>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</si>
  <si>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</si>
  <si>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</si>
  <si>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</si>
  <si>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</si>
  <si>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</si>
  <si>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</si>
  <si>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</si>
  <si>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</si>
  <si>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</si>
  <si>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</si>
  <si>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</si>
  <si>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</si>
  <si>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</si>
  <si>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</si>
  <si>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</si>
  <si>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</si>
  <si>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</si>
  <si>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</si>
  <si>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</si>
  <si>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</si>
  <si>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</si>
  <si>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</si>
  <si>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</si>
  <si>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</si>
  <si>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</si>
  <si>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</si>
  <si>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</si>
  <si>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</si>
  <si>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</si>
  <si>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</si>
  <si>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</si>
  <si>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</si>
  <si>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</si>
  <si>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</si>
  <si>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</si>
  <si>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</si>
  <si>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</si>
  <si>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</si>
  <si>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</si>
  <si>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</si>
  <si>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</si>
  <si>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</si>
  <si>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</si>
  <si>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</si>
  <si>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</si>
  <si>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</si>
  <si>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</si>
  <si>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</si>
  <si>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</si>
  <si>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</si>
  <si>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</si>
  <si>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</si>
  <si>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</si>
  <si>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</si>
  <si>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</si>
  <si>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</si>
  <si>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</si>
  <si>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</si>
  <si>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</si>
  <si>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</si>
  <si>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</si>
  <si>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</si>
  <si>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</si>
  <si>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</si>
  <si>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</si>
  <si>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</si>
  <si>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</si>
  <si>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</si>
  <si>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</si>
  <si>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</si>
  <si>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</si>
  <si>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</si>
  <si>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</si>
  <si>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</si>
  <si>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</si>
  <si>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</si>
  <si>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</si>
  <si>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</si>
  <si>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</si>
  <si>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</si>
  <si>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</si>
  <si>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</si>
  <si>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</si>
  <si>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</si>
  <si>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</si>
  <si>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</si>
  <si>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</si>
  <si>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</si>
  <si>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</si>
  <si>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</si>
  <si>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</si>
  <si>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</si>
  <si>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</si>
  <si>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</si>
  <si>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</si>
  <si>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</si>
  <si>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</si>
  <si>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</si>
  <si>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</si>
  <si>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</si>
  <si>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</si>
  <si>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</si>
  <si>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</si>
  <si>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</si>
  <si>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</si>
  <si>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</si>
  <si>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</si>
  <si>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</si>
  <si>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</si>
  <si>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</si>
  <si>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</si>
  <si>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</si>
  <si>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</si>
  <si>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</si>
  <si>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</si>
  <si>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</si>
  <si>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</si>
  <si>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</si>
  <si>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</si>
  <si>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</si>
  <si>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</si>
  <si>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</si>
  <si>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</si>
  <si>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</si>
  <si>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</si>
  <si>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</si>
  <si>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</si>
  <si>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</si>
  <si>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</si>
  <si>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</si>
  <si>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</si>
  <si>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</si>
  <si>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</si>
  <si>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</si>
  <si>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</si>
  <si>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</si>
  <si>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</si>
  <si>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</si>
  <si>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</si>
  <si>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</si>
  <si>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</si>
  <si>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</si>
  <si>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</si>
  <si>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</si>
  <si>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</si>
  <si>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</si>
  <si>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</si>
  <si>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</si>
  <si>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</si>
  <si>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</si>
  <si>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</si>
  <si>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</si>
  <si>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</si>
  <si>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</si>
  <si>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</si>
  <si>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</si>
  <si>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</si>
  <si>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</si>
  <si>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</si>
  <si>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</si>
  <si>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</si>
  <si>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</si>
  <si>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</si>
  <si>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</si>
  <si>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</si>
  <si>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</si>
  <si>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</si>
  <si>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</si>
  <si>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</si>
  <si>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</si>
  <si>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</si>
  <si>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</si>
  <si>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</si>
  <si>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</si>
  <si>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</si>
  <si>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</si>
  <si>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</si>
  <si>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</si>
  <si>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</si>
  <si>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</si>
  <si>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</si>
  <si>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</si>
  <si>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</si>
  <si>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</si>
  <si>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</si>
  <si>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</si>
  <si>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</si>
  <si>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</si>
  <si>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</si>
  <si>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</si>
  <si>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</si>
  <si>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</si>
  <si>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</si>
  <si>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</si>
  <si>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</si>
  <si>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</si>
  <si>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</si>
  <si>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</si>
  <si>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</si>
  <si>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</si>
  <si>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</si>
  <si>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</si>
  <si>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</si>
  <si>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</si>
  <si>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</si>
  <si>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</si>
  <si>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</si>
  <si>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</si>
  <si>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</si>
  <si>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</si>
  <si>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</si>
  <si>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</si>
  <si>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</si>
  <si>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</si>
  <si>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</si>
  <si>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</si>
  <si>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</si>
  <si>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</si>
  <si>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</si>
  <si>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</si>
  <si>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</si>
  <si>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</si>
  <si>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</si>
  <si>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</si>
  <si>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</si>
  <si>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</si>
  <si>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</si>
  <si>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</si>
  <si>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</si>
  <si>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</si>
  <si>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</si>
  <si>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</si>
  <si>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</si>
  <si>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</si>
  <si>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</si>
  <si>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</si>
  <si>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</si>
  <si>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</si>
  <si>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</si>
  <si>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</si>
  <si>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</si>
  <si>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</si>
  <si>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</si>
  <si>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</si>
  <si>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</si>
  <si>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</si>
  <si>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</si>
  <si>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</si>
  <si>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</si>
  <si>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</si>
  <si>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</si>
  <si>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</si>
  <si>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</si>
  <si>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</si>
  <si>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</si>
  <si>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</si>
  <si>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</si>
  <si>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</si>
  <si>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</si>
  <si>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</si>
  <si>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</si>
  <si>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</si>
  <si>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</si>
  <si>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</si>
  <si>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</si>
  <si>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</si>
  <si>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</si>
  <si>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</si>
  <si>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</si>
  <si>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</si>
  <si>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</si>
  <si>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</si>
  <si>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</si>
  <si>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</si>
  <si>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</si>
  <si>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</si>
  <si>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</si>
  <si>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</si>
  <si>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</si>
  <si>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</si>
  <si>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</si>
  <si>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</si>
  <si>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</si>
  <si>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</si>
  <si>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</si>
  <si>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</si>
  <si>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</si>
  <si>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</si>
  <si>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</si>
  <si>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</si>
  <si>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</si>
  <si>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</si>
  <si>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</si>
  <si>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</si>
  <si>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</si>
  <si>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</si>
  <si>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</si>
  <si>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</si>
  <si>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</si>
  <si>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</si>
  <si>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</si>
  <si>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</si>
  <si>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</si>
  <si>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</si>
  <si>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</si>
  <si>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</si>
  <si>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</si>
  <si>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</si>
  <si>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</si>
  <si>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</si>
  <si>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</si>
  <si>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</si>
  <si>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</si>
  <si>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</si>
  <si>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</si>
  <si>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</si>
  <si>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</si>
  <si>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</si>
  <si>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</si>
  <si>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</si>
  <si>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</si>
  <si>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</si>
  <si>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</si>
  <si>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</si>
  <si>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</si>
  <si>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</si>
  <si>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</si>
  <si>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</si>
  <si>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</si>
  <si>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</si>
  <si>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</si>
  <si>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</si>
  <si>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</si>
  <si>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</si>
  <si>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</si>
  <si>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</si>
  <si>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</si>
  <si>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</si>
  <si>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</si>
  <si>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</si>
  <si>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</si>
  <si>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</si>
  <si>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</si>
  <si>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</si>
  <si>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</si>
  <si>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</si>
  <si>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</si>
  <si>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</si>
  <si>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</si>
  <si>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</si>
  <si>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</si>
  <si>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</si>
  <si>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</si>
  <si>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</si>
  <si>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</si>
  <si>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</si>
  <si>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</si>
  <si>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</si>
  <si>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</si>
  <si>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</si>
  <si>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</si>
  <si>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</si>
  <si>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</si>
  <si>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</si>
  <si>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</si>
  <si>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</si>
  <si>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</si>
  <si>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</si>
  <si>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</si>
  <si>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</si>
  <si>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</si>
  <si>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</si>
  <si>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</si>
  <si>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</si>
  <si>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</si>
  <si>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</si>
  <si>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</si>
  <si>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</si>
  <si>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</si>
  <si>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</si>
  <si>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</si>
  <si>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</si>
  <si>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</si>
  <si>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</si>
  <si>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</si>
  <si>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</si>
  <si>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</si>
  <si>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</si>
  <si>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</si>
  <si>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</si>
  <si>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</si>
  <si>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</si>
  <si>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</si>
  <si>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</si>
  <si>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</si>
  <si>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</si>
  <si>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</si>
  <si>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</si>
  <si>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</si>
  <si>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</si>
  <si>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</si>
  <si>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</si>
  <si>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</si>
  <si>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</si>
  <si>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</si>
  <si>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</si>
  <si>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</si>
  <si>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</si>
  <si>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</si>
  <si>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</si>
  <si>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</si>
  <si>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</si>
  <si>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</si>
  <si>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</si>
  <si>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</si>
  <si>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</si>
  <si>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</si>
  <si>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</si>
  <si>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</si>
  <si>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</si>
  <si>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</si>
  <si>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</si>
  <si>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</si>
  <si>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</si>
  <si>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</si>
  <si>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</si>
  <si>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</si>
  <si>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</si>
  <si>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</si>
  <si>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</si>
  <si>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</si>
  <si>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</si>
  <si>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</si>
  <si>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</si>
  <si>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</si>
  <si>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</si>
  <si>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</si>
  <si>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</si>
  <si>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</si>
  <si>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</si>
  <si>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</si>
  <si>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</si>
  <si>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</si>
  <si>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</si>
  <si>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</si>
  <si>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</si>
  <si>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</si>
  <si>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</si>
  <si>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</si>
  <si>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</si>
  <si>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</si>
  <si>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</si>
  <si>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</si>
  <si>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</si>
  <si>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</si>
  <si>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</si>
  <si>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</si>
  <si>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</si>
  <si>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</si>
  <si>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</si>
  <si>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</si>
  <si>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</si>
  <si>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</si>
  <si>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</si>
  <si>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</si>
  <si>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</si>
  <si>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</si>
  <si>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</si>
  <si>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</si>
  <si>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</si>
  <si>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</si>
  <si>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</si>
  <si>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</si>
  <si>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</si>
  <si>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</si>
  <si>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</si>
  <si>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</si>
  <si>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</si>
  <si>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</si>
  <si>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</si>
  <si>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</si>
  <si>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</si>
  <si>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</si>
  <si>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</si>
  <si>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</si>
  <si>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</si>
  <si>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</si>
  <si>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</si>
  <si>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</si>
  <si>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</si>
  <si>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</si>
  <si>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</si>
  <si>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</si>
  <si>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</si>
  <si>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</si>
  <si>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</si>
  <si>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</si>
  <si>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</si>
  <si>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</si>
  <si>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</si>
  <si>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</si>
  <si>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</si>
  <si>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</si>
  <si>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</si>
  <si>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</si>
  <si>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</si>
  <si>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</si>
  <si>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</si>
  <si>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</si>
  <si>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</si>
  <si>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</si>
  <si>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</si>
  <si>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</si>
  <si>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</si>
  <si>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</si>
  <si>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</si>
  <si>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</si>
  <si>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</si>
  <si>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</si>
  <si>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</si>
  <si>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</si>
  <si>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</si>
  <si>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</si>
  <si>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</si>
  <si>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</si>
  <si>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</si>
  <si>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</si>
  <si>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</si>
  <si>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</si>
  <si>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</si>
  <si>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</si>
  <si>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</si>
  <si>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</si>
  <si>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</si>
  <si>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</si>
  <si>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</si>
  <si>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</si>
  <si>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</si>
  <si>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</si>
  <si>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</si>
  <si>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</si>
  <si>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</si>
  <si>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</si>
  <si>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</si>
  <si>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</si>
  <si>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</si>
  <si>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</si>
  <si>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</si>
  <si>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</si>
  <si>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</si>
  <si>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</si>
  <si>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</si>
  <si>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</si>
  <si>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</si>
  <si>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</si>
  <si>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</si>
  <si>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</si>
  <si>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</si>
  <si>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</si>
  <si>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</si>
  <si>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</si>
  <si>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</si>
  <si>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</si>
  <si>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</si>
  <si>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</si>
  <si>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</si>
  <si>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</si>
  <si>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</si>
  <si>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</si>
  <si>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</si>
  <si>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</si>
  <si>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</si>
  <si>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</si>
  <si>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</si>
  <si>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</si>
  <si>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</si>
  <si>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</si>
  <si>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</si>
  <si>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</si>
  <si>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</si>
  <si>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</si>
  <si>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</si>
  <si>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</si>
  <si>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</si>
  <si>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</si>
  <si>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</si>
  <si>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</si>
  <si>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</si>
  <si>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</si>
  <si>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</si>
  <si>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</si>
  <si>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</si>
  <si>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</si>
  <si>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</si>
  <si>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</si>
  <si>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</si>
  <si>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</si>
  <si>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</si>
  <si>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</si>
  <si>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</si>
  <si>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</si>
  <si>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</si>
  <si>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</si>
  <si>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</si>
  <si>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</si>
  <si>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</si>
  <si>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</si>
  <si>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</si>
  <si>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</si>
  <si>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</si>
  <si>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</si>
  <si>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</si>
  <si>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</si>
  <si>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</si>
  <si>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</si>
  <si>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</si>
  <si>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</si>
  <si>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</si>
  <si>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</si>
  <si>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</si>
  <si>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</si>
  <si>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</si>
  <si>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</si>
  <si>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</si>
  <si>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</si>
  <si>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</si>
  <si>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</si>
  <si>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</si>
  <si>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</si>
  <si>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</si>
  <si>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</si>
  <si>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</si>
  <si>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</si>
  <si>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</si>
  <si>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</si>
  <si>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</si>
  <si>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</si>
  <si>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</si>
  <si>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</si>
  <si>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</si>
  <si>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</si>
  <si>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</si>
  <si>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</si>
  <si>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</si>
  <si>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</si>
  <si>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</si>
  <si>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</si>
  <si>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</si>
  <si>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</si>
  <si>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</si>
  <si>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</si>
  <si>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</si>
  <si>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</si>
  <si>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</si>
  <si>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</si>
  <si>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</si>
  <si>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</si>
  <si>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</si>
  <si>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</si>
  <si>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</si>
  <si>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</si>
  <si>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</si>
  <si>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</si>
  <si>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</si>
  <si>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</si>
  <si>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</si>
  <si>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</si>
  <si>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</si>
  <si>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</si>
  <si>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</si>
  <si>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</si>
  <si>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</si>
  <si>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</si>
  <si>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</si>
  <si>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</si>
  <si>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</si>
  <si>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</si>
  <si>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</si>
  <si>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</si>
  <si>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</si>
  <si>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</si>
  <si>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</si>
  <si>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</si>
  <si>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</si>
  <si>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</si>
  <si>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</si>
  <si>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</si>
  <si>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</si>
  <si>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</si>
  <si>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</si>
  <si>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</si>
  <si>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</si>
  <si>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</si>
  <si>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</si>
  <si>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</si>
  <si>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</si>
  <si>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</si>
  <si>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</si>
  <si>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</si>
  <si>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</si>
  <si>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</si>
  <si>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</si>
  <si>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</si>
  <si>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</si>
  <si>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</si>
  <si>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</si>
  <si>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</si>
  <si>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</si>
  <si>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</si>
  <si>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</si>
  <si>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</si>
  <si>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</si>
  <si>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</si>
  <si>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</si>
  <si>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</si>
  <si>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</si>
  <si>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</si>
  <si>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</si>
  <si>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</si>
  <si>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</si>
  <si>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</si>
  <si>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</si>
  <si>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</si>
  <si>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</si>
  <si>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</si>
  <si>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</si>
  <si>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</si>
  <si>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</si>
  <si>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</si>
  <si>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</si>
  <si>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</si>
  <si>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</si>
  <si>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</si>
  <si>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</si>
  <si>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</si>
  <si>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</si>
  <si>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</si>
  <si>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</si>
  <si>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</si>
  <si>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</si>
  <si>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</si>
  <si>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</si>
  <si>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</si>
  <si>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</si>
  <si>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</si>
  <si>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</si>
  <si>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</si>
  <si>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</si>
  <si>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</si>
  <si>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</si>
  <si>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</si>
  <si>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</si>
  <si>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</si>
  <si>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</si>
  <si>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</si>
  <si>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</si>
  <si>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</si>
  <si>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</si>
  <si>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</si>
  <si>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</si>
  <si>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</si>
  <si>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</si>
  <si>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</si>
  <si>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</si>
  <si>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</si>
  <si>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</si>
  <si>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</si>
  <si>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</si>
  <si>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</si>
  <si>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</si>
  <si>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</si>
  <si>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</si>
  <si>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</si>
  <si>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</si>
  <si>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</si>
  <si>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</si>
  <si>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</si>
  <si>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</si>
  <si>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</si>
  <si>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</si>
  <si>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</si>
  <si>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</si>
  <si>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</si>
  <si>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</si>
  <si>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</si>
  <si>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</si>
  <si>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</si>
  <si>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</si>
  <si>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</si>
  <si>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</si>
  <si>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</si>
  <si>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</si>
  <si>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</si>
  <si>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</si>
  <si>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</si>
  <si>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</si>
  <si>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</si>
  <si>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</si>
  <si>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</si>
  <si>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</si>
  <si>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</si>
  <si>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</si>
  <si>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</si>
  <si>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</si>
  <si>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</si>
  <si>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</si>
  <si>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</si>
  <si>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</si>
  <si>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</si>
  <si>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</si>
  <si>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</si>
  <si>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</si>
  <si>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</si>
  <si>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</si>
  <si>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</si>
  <si>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</si>
  <si>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</si>
  <si>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</si>
  <si>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</si>
  <si>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</si>
  <si>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</si>
  <si>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</si>
  <si>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</si>
  <si>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</si>
  <si>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</si>
  <si>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</si>
  <si>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</si>
  <si>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</si>
  <si>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</si>
  <si>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</si>
  <si>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</si>
  <si>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</si>
  <si>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</si>
  <si>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</si>
  <si>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</si>
  <si>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</si>
  <si>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</si>
  <si>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</si>
  <si>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</si>
  <si>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</si>
  <si>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</si>
  <si>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</si>
  <si>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</si>
  <si>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</si>
  <si>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</si>
  <si>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</si>
  <si>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</si>
  <si>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</si>
  <si>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</si>
  <si>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</si>
  <si>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</si>
  <si>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</si>
  <si>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</si>
  <si>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</si>
  <si>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</si>
  <si>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</si>
  <si>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</si>
  <si>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</si>
  <si>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</si>
  <si>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</si>
  <si>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</si>
  <si>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</si>
  <si>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</si>
  <si>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</si>
  <si>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</si>
  <si>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</si>
  <si>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</si>
  <si>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</si>
  <si>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</si>
  <si>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</si>
  <si>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</si>
  <si>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</si>
  <si>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</si>
  <si>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</si>
  <si>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</si>
  <si>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</si>
  <si>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</si>
  <si>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</si>
  <si>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</si>
  <si>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</si>
  <si>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</si>
  <si>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</si>
  <si>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</si>
  <si>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</si>
  <si>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</si>
  <si>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</si>
  <si>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</si>
  <si>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</si>
  <si>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</si>
  <si>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</si>
  <si>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</si>
  <si>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</si>
  <si>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</si>
  <si>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</si>
  <si>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</si>
  <si>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</si>
  <si>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</si>
  <si>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</si>
  <si>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</si>
  <si>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</si>
  <si>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</si>
  <si>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</si>
  <si>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</si>
  <si>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</si>
  <si>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</si>
  <si>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</si>
  <si>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</si>
  <si>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</si>
  <si>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</si>
  <si>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</si>
  <si>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</si>
  <si>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</si>
  <si>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</si>
  <si>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</si>
  <si>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</si>
  <si>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</si>
  <si>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</si>
  <si>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</si>
  <si>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</si>
  <si>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</si>
  <si>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</si>
  <si>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</si>
  <si>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</si>
  <si>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</si>
  <si>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</si>
  <si>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</si>
  <si>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</si>
  <si>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</si>
  <si>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</si>
  <si>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</si>
  <si>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</si>
  <si>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</si>
  <si>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</si>
  <si>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</si>
  <si>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</si>
  <si>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</si>
  <si>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</si>
  <si>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</si>
  <si>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</si>
  <si>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</si>
  <si>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</si>
  <si>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</si>
  <si>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</si>
  <si>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</si>
  <si>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</si>
  <si>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</si>
  <si>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</si>
  <si>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</si>
  <si>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</si>
  <si>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</si>
  <si>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</si>
  <si>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</si>
  <si>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</si>
  <si>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</si>
  <si>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</si>
  <si>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</si>
  <si>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</si>
  <si>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</si>
  <si>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</si>
  <si>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</si>
  <si>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</si>
  <si>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</si>
  <si>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</si>
  <si>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</si>
  <si>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</si>
  <si>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</si>
  <si>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</si>
  <si>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</si>
  <si>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</si>
  <si>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</si>
  <si>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</si>
  <si>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</si>
  <si>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</si>
  <si>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</si>
  <si>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</si>
  <si>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</si>
  <si>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</si>
  <si>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</si>
  <si>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</si>
  <si>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</si>
  <si>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</si>
  <si>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</si>
  <si>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</si>
  <si>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</si>
  <si>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</si>
  <si>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</si>
  <si>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</si>
  <si>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</si>
  <si>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</si>
  <si>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</si>
  <si>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</si>
  <si>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</si>
  <si>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</si>
  <si>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</si>
  <si>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</si>
  <si>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</si>
  <si>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</si>
  <si>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</si>
  <si>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</si>
  <si>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</si>
  <si>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</si>
  <si>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</si>
  <si>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</si>
  <si>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</si>
  <si>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</si>
  <si>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</si>
  <si>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</si>
  <si>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</si>
  <si>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</si>
  <si>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</si>
  <si>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</si>
  <si>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</si>
  <si>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</si>
  <si>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</si>
  <si>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</si>
  <si>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</si>
  <si>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</si>
  <si>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</si>
  <si>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</si>
  <si>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</si>
  <si>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</si>
  <si>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</si>
  <si>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</si>
  <si>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</si>
  <si>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</si>
  <si>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</si>
  <si>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</si>
  <si>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</si>
  <si>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</si>
  <si>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</si>
  <si>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</si>
  <si>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</si>
  <si>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</si>
  <si>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</si>
  <si>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</si>
  <si>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</si>
  <si>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</si>
  <si>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</si>
  <si>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</si>
  <si>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</si>
  <si>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</si>
  <si>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</si>
  <si>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</si>
  <si>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</si>
  <si>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</si>
  <si>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</si>
  <si>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</si>
  <si>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</si>
  <si>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</si>
  <si>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</si>
  <si>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</si>
  <si>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</si>
  <si>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</si>
  <si>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</si>
  <si>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</si>
  <si>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</si>
  <si>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</si>
  <si>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</si>
  <si>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</si>
  <si>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</si>
  <si>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</si>
  <si>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</si>
  <si>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</si>
  <si>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</si>
  <si>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</si>
  <si>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</si>
  <si>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</si>
  <si>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</si>
  <si>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</si>
  <si>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</si>
  <si>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</si>
  <si>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</si>
  <si>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</si>
  <si>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</si>
  <si>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</si>
  <si>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</si>
  <si>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</si>
  <si>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</si>
  <si>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</si>
  <si>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</si>
  <si>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</si>
  <si>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</si>
  <si>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</si>
  <si>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</si>
  <si>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</si>
  <si>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</si>
  <si>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</si>
  <si>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</si>
  <si>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</si>
  <si>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</si>
  <si>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</si>
  <si>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</si>
  <si>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</si>
  <si>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</si>
  <si>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</si>
  <si>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</si>
  <si>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</si>
  <si>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</si>
  <si>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</si>
  <si>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</si>
  <si>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</si>
  <si>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</si>
  <si>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</si>
  <si>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</si>
  <si>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</si>
  <si>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</si>
  <si>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</si>
  <si>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</si>
  <si>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</si>
  <si>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</si>
  <si>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</si>
  <si>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</si>
  <si>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</si>
  <si>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</si>
  <si>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</si>
  <si>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</si>
  <si>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</si>
  <si>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</si>
  <si>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</si>
  <si>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</si>
  <si>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</si>
  <si>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</si>
  <si>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</si>
  <si>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</si>
  <si>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</si>
  <si>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</si>
  <si>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</si>
  <si>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</si>
  <si>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</si>
  <si>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</si>
  <si>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</si>
  <si>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</si>
  <si>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</si>
  <si>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</si>
  <si>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</si>
  <si>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</si>
  <si>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</si>
  <si>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</si>
  <si>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</si>
  <si>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</si>
  <si>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</si>
  <si>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</si>
  <si>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</si>
  <si>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</si>
  <si>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</si>
  <si>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</si>
  <si>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</si>
  <si>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</si>
  <si>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</si>
  <si>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</si>
  <si>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</si>
  <si>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</si>
  <si>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</si>
  <si>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</si>
  <si>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</si>
  <si>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</si>
  <si>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</si>
  <si>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</si>
  <si>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</si>
  <si>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</si>
  <si>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</si>
  <si>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</si>
  <si>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</si>
  <si>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</si>
  <si>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</si>
  <si>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</si>
  <si>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</si>
  <si>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</si>
  <si>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</si>
  <si>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</si>
  <si>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</si>
  <si>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</si>
  <si>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</si>
  <si>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</si>
  <si>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</si>
  <si>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</si>
  <si>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</si>
  <si>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</si>
  <si>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</si>
  <si>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</si>
  <si>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</si>
  <si>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</si>
  <si>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</si>
  <si>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</si>
  <si>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</si>
  <si>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</si>
  <si>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</si>
  <si>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</si>
  <si>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</si>
  <si>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</si>
  <si>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</si>
  <si>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</si>
  <si>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</si>
  <si>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</si>
  <si>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</si>
  <si>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</si>
  <si>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</si>
  <si>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</si>
  <si>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</si>
  <si>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</si>
  <si>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</si>
  <si>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</si>
  <si>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</si>
  <si>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</si>
  <si>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</si>
  <si>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</si>
  <si>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</si>
  <si>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</si>
  <si>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</si>
  <si>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</si>
  <si>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</si>
  <si>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</si>
  <si>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</si>
  <si>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</si>
  <si>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</si>
  <si>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</si>
  <si>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</si>
  <si>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</si>
  <si>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</si>
  <si>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</si>
  <si>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</si>
  <si>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</si>
  <si>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</si>
  <si>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</si>
  <si>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</si>
  <si>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</si>
  <si>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</si>
  <si>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</si>
  <si>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</si>
  <si>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</si>
  <si>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</si>
  <si>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</si>
  <si>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</si>
  <si>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</si>
  <si>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</si>
  <si>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</si>
  <si>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</si>
  <si>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</si>
  <si>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</si>
  <si>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</si>
  <si>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</si>
  <si>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</si>
  <si>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</si>
  <si>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</si>
  <si>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</si>
  <si>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</si>
  <si>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</si>
  <si>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</si>
  <si>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</si>
  <si>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</si>
  <si>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</si>
  <si>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</si>
  <si>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</si>
  <si>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</si>
  <si>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</si>
  <si>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</si>
  <si>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</si>
  <si>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</si>
  <si>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</si>
  <si>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</si>
  <si>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</si>
  <si>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</si>
  <si>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</si>
  <si>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</si>
  <si>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</si>
  <si>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</si>
  <si>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</si>
  <si>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</si>
  <si>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</si>
  <si>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</si>
  <si>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</si>
  <si>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</si>
  <si>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</si>
  <si>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</si>
  <si>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</si>
  <si>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</si>
  <si>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</si>
  <si>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</si>
  <si>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</si>
  <si>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</si>
  <si>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</si>
  <si>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</si>
  <si>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</si>
  <si>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</si>
  <si>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</si>
  <si>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</si>
  <si>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</si>
  <si>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</si>
  <si>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</si>
  <si>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</si>
  <si>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</si>
  <si>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</si>
  <si>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</si>
  <si>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</si>
  <si>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</si>
  <si>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</si>
  <si>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</si>
  <si>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</si>
  <si>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</si>
  <si>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</si>
  <si>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</si>
  <si>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</si>
  <si>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</si>
  <si>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</si>
  <si>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</si>
  <si>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</si>
  <si>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</si>
  <si>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</si>
  <si>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</si>
  <si>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</si>
  <si>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</si>
  <si>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</si>
  <si>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</si>
  <si>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</si>
  <si>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</si>
  <si>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</si>
  <si>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</si>
  <si>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</si>
  <si>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</si>
  <si>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</si>
  <si>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</si>
  <si>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</si>
  <si>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</si>
  <si>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</si>
  <si>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</si>
  <si>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</si>
  <si>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</si>
  <si>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</si>
  <si>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</si>
  <si>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</si>
  <si>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</si>
  <si>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</si>
  <si>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</si>
  <si>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</si>
  <si>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</si>
  <si>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</si>
  <si>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</si>
  <si>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</si>
  <si>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</si>
  <si>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</si>
  <si>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</si>
  <si>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</si>
  <si>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</si>
  <si>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</si>
  <si>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</si>
  <si>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</si>
  <si>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</si>
  <si>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</si>
  <si>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</si>
  <si>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</si>
  <si>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</si>
  <si>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</si>
  <si>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</si>
  <si>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</si>
  <si>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</si>
  <si>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</si>
  <si>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</si>
  <si>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</si>
  <si>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</si>
  <si>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</si>
  <si>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</si>
  <si>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</si>
  <si>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</si>
  <si>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</si>
  <si>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</si>
  <si>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</si>
  <si>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</si>
  <si>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</si>
  <si>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</si>
  <si>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</si>
  <si>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</si>
  <si>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</si>
  <si>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</si>
  <si>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</si>
  <si>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</si>
  <si>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</si>
  <si>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</si>
  <si>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</si>
  <si>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</si>
  <si>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</si>
  <si>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</si>
  <si>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</si>
  <si>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</si>
  <si>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</si>
  <si>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</si>
  <si>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</si>
  <si>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</si>
  <si>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</si>
  <si>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</si>
  <si>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</si>
  <si>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</si>
  <si>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</si>
  <si>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</si>
  <si>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</si>
  <si>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</si>
  <si>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</si>
  <si>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</si>
  <si>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</si>
  <si>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</si>
  <si>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</si>
  <si>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</si>
  <si>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</si>
  <si>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</si>
  <si>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</si>
  <si>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</si>
  <si>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</si>
  <si>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</si>
  <si>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</si>
  <si>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</si>
  <si>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</si>
  <si>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</si>
  <si>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</si>
  <si>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</si>
  <si>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</si>
  <si>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</si>
  <si>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</si>
  <si>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</si>
  <si>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</si>
  <si>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</si>
  <si>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</si>
  <si>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</si>
  <si>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</si>
  <si>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</si>
  <si>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</si>
  <si>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</si>
  <si>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</si>
  <si>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</si>
  <si>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</si>
  <si>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</si>
  <si>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</si>
  <si>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</si>
  <si>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</si>
  <si>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</si>
  <si>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</si>
  <si>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</si>
  <si>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</si>
  <si>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</si>
  <si>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</si>
  <si>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</si>
  <si>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</si>
  <si>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</si>
  <si>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</si>
  <si>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</si>
  <si>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</si>
  <si>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</si>
  <si>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</si>
  <si>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</si>
  <si>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</si>
  <si>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</si>
  <si>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</si>
  <si>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</si>
  <si>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</si>
  <si>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</si>
  <si>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</si>
  <si>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</si>
  <si>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</si>
  <si>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</si>
  <si>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</si>
  <si>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</si>
  <si>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</si>
  <si>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</si>
  <si>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</si>
  <si>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</si>
  <si>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</si>
  <si>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</si>
  <si>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</si>
  <si>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</si>
  <si>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</si>
  <si>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</si>
  <si>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</si>
  <si>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</si>
  <si>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</si>
  <si>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</si>
  <si>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</si>
  <si>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</si>
  <si>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</si>
  <si>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</si>
  <si>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</si>
  <si>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</si>
  <si>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</si>
  <si>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</si>
  <si>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</si>
  <si>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</si>
  <si>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</si>
  <si>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</si>
  <si>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</si>
  <si>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</si>
  <si>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</si>
  <si>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</si>
  <si>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</si>
  <si>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</si>
  <si>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</si>
  <si>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</si>
  <si>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</si>
  <si>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</si>
  <si>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</si>
  <si>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</si>
  <si>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</si>
  <si>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</si>
  <si>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</si>
  <si>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</si>
  <si>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</si>
  <si>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</si>
  <si>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</si>
  <si>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</si>
  <si>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</si>
  <si>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</si>
  <si>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</si>
  <si>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</si>
  <si>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</si>
  <si>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</si>
  <si>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</si>
  <si>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</si>
  <si>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</si>
  <si>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</si>
  <si>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</si>
  <si>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</si>
  <si>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</si>
  <si>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</si>
  <si>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</si>
  <si>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</si>
  <si>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</si>
  <si>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</si>
  <si>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</si>
  <si>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</si>
  <si>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</si>
  <si>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</si>
  <si>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</si>
  <si>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</si>
  <si>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</si>
  <si>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</si>
  <si>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</si>
  <si>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</si>
  <si>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</si>
  <si>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</si>
  <si>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</si>
  <si>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</si>
  <si>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</si>
  <si>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</si>
  <si>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</si>
  <si>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</si>
  <si>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</si>
  <si>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</si>
  <si>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</si>
  <si>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</si>
  <si>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</si>
  <si>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</si>
  <si>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</si>
  <si>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</si>
  <si>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</si>
  <si>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</si>
  <si>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</si>
  <si>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</si>
  <si>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</si>
  <si>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</si>
  <si>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</si>
  <si>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</si>
  <si>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</si>
  <si>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</si>
  <si>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</si>
  <si>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</si>
  <si>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</si>
  <si>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</si>
  <si>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</si>
  <si>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</si>
  <si>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</si>
  <si>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</si>
  <si>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</si>
  <si>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</si>
  <si>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</si>
  <si>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</si>
  <si>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</si>
  <si>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</si>
  <si>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</si>
  <si>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</si>
  <si>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</si>
  <si>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</si>
  <si>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</si>
  <si>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</si>
  <si>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</si>
  <si>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</si>
  <si>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</si>
  <si>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</si>
  <si>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</si>
  <si>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</si>
  <si>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</si>
  <si>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</si>
  <si>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</si>
  <si>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</si>
  <si>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</si>
  <si>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</si>
  <si>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</si>
  <si>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</si>
  <si>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</si>
  <si>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</si>
  <si>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</si>
  <si>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</si>
  <si>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</si>
  <si>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</si>
  <si>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</si>
  <si>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</si>
  <si>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</si>
  <si>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</si>
  <si>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</si>
  <si>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</si>
  <si>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</si>
  <si>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</si>
  <si>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</si>
  <si>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</si>
  <si>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</si>
  <si>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</si>
  <si>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</si>
  <si>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</si>
  <si>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</si>
  <si>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</si>
  <si>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</si>
  <si>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</si>
  <si>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</si>
  <si>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</si>
  <si>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</si>
  <si>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</si>
  <si>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</si>
  <si>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</si>
  <si>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</si>
  <si>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</si>
  <si>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</si>
  <si>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</si>
  <si>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</si>
  <si>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</si>
  <si>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</si>
  <si>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</si>
  <si>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</si>
  <si>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</si>
  <si>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</si>
  <si>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</si>
  <si>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</si>
  <si>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</si>
  <si>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</si>
  <si>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</si>
  <si>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</si>
  <si>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</si>
  <si>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</si>
  <si>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</si>
  <si>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</si>
  <si>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</si>
  <si>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</si>
  <si>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</si>
  <si>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</si>
  <si>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</si>
  <si>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</si>
  <si>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</si>
  <si>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</si>
  <si>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</si>
  <si>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</si>
  <si>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</si>
  <si>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</si>
  <si>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</si>
  <si>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</si>
  <si>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</si>
  <si>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</si>
  <si>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</si>
  <si>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</si>
  <si>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</si>
  <si>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</si>
  <si>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</si>
  <si>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</si>
  <si>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</si>
  <si>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</si>
  <si>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</si>
  <si>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</si>
  <si>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</si>
  <si>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</si>
  <si>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</si>
  <si>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</si>
  <si>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</si>
  <si>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</si>
  <si>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</si>
  <si>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</si>
  <si>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</si>
  <si>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</si>
  <si>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</si>
  <si>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</si>
  <si>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</si>
  <si>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</si>
  <si>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</si>
  <si>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</si>
  <si>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</si>
  <si>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</si>
  <si>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</si>
  <si>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</si>
  <si>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</si>
  <si>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</si>
  <si>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</si>
  <si>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</si>
  <si>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</si>
  <si>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</si>
  <si>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</si>
  <si>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</si>
  <si>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</si>
  <si>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</si>
  <si>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</si>
  <si>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</si>
  <si>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</si>
  <si>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</si>
  <si>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</si>
  <si>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</si>
  <si>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</si>
  <si>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</si>
  <si>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</si>
  <si>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</si>
  <si>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</si>
  <si>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</si>
  <si>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</si>
  <si>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</si>
  <si>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</si>
  <si>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</si>
  <si>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</si>
  <si>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</si>
  <si>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</si>
  <si>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</si>
  <si>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</si>
  <si>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</si>
  <si>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</si>
  <si>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</si>
  <si>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</si>
  <si>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</si>
  <si>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</si>
  <si>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</si>
  <si>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</si>
  <si>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</si>
  <si>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</si>
  <si>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</si>
  <si>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</si>
  <si>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</si>
  <si>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</si>
  <si>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</si>
  <si>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</si>
  <si>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</si>
  <si>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</si>
  <si>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</si>
  <si>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</si>
  <si>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</si>
  <si>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</si>
  <si>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</si>
  <si>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</si>
  <si>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</si>
  <si>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</si>
  <si>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</si>
  <si>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</si>
  <si>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</si>
  <si>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</si>
  <si>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</si>
  <si>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</si>
  <si>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</si>
  <si>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</si>
  <si>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</si>
  <si>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</si>
  <si>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</si>
  <si>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</si>
  <si>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</si>
  <si>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</si>
  <si>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</si>
  <si>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</si>
  <si>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</si>
  <si>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</si>
  <si>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</si>
  <si>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</si>
  <si>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</si>
  <si>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</si>
  <si>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</si>
  <si>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</si>
  <si>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</si>
  <si>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</si>
  <si>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</si>
  <si>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</si>
  <si>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</si>
  <si>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</si>
  <si>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</si>
  <si>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</si>
  <si>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</si>
  <si>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</si>
  <si>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</si>
  <si>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</si>
  <si>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</si>
  <si>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</si>
  <si>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</si>
  <si>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</si>
  <si>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</si>
  <si>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</si>
  <si>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</si>
  <si>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</si>
  <si>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</si>
  <si>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</si>
  <si>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</si>
  <si>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</si>
  <si>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</si>
  <si>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</si>
  <si>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</si>
  <si>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</si>
  <si>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</si>
  <si>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</si>
  <si>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</si>
  <si>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</si>
  <si>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</si>
  <si>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</si>
  <si>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</si>
  <si>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</si>
  <si>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</si>
  <si>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</si>
  <si>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</si>
  <si>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</si>
  <si>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</si>
  <si>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</si>
  <si>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</si>
  <si>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</si>
  <si>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</si>
  <si>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</si>
  <si>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</si>
  <si>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</si>
  <si>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</si>
  <si>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</si>
  <si>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</si>
  <si>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</si>
  <si>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</si>
  <si>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</si>
  <si>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</si>
  <si>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</si>
  <si>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</si>
  <si>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</si>
  <si>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</si>
  <si>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</si>
  <si>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</si>
  <si>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</si>
  <si>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</si>
  <si>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</si>
  <si>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</si>
  <si>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</si>
  <si>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</si>
  <si>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</si>
  <si>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</si>
  <si>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</si>
  <si>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</si>
  <si>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</si>
  <si>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</si>
  <si>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</si>
  <si>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</si>
  <si>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</si>
  <si>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</si>
  <si>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</si>
  <si>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</si>
  <si>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</si>
  <si>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</si>
  <si>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</si>
  <si>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</si>
  <si>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</si>
  <si>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</si>
  <si>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</si>
  <si>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</si>
  <si>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</si>
  <si>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</si>
  <si>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</si>
  <si>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</si>
  <si>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</si>
  <si>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</si>
  <si>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</si>
  <si>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</si>
  <si>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</si>
  <si>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</si>
  <si>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</si>
  <si>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</si>
  <si>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</si>
  <si>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</si>
  <si>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</si>
  <si>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</si>
  <si>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</si>
  <si>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</si>
  <si>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</si>
  <si>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</si>
  <si>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</si>
  <si>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</si>
  <si>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</si>
  <si>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</si>
  <si>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</si>
  <si>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</si>
  <si>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</si>
  <si>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</si>
  <si>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</si>
  <si>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</si>
  <si>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</si>
  <si>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</si>
  <si>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</si>
  <si>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</si>
  <si>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</si>
  <si>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</si>
  <si>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</si>
  <si>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</si>
  <si>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</si>
  <si>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</si>
  <si>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</si>
  <si>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</si>
  <si>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</si>
  <si>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</si>
  <si>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</si>
  <si>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</si>
  <si>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</si>
  <si>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</si>
  <si>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</si>
  <si>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</si>
  <si>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</si>
  <si>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</si>
  <si>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</si>
  <si>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</si>
  <si>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</si>
  <si>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</si>
  <si>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</si>
  <si>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</si>
  <si>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</si>
  <si>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</si>
  <si>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</si>
  <si>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</si>
  <si>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</si>
  <si>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</si>
  <si>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</si>
  <si>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</si>
  <si>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</si>
  <si>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</si>
  <si>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</si>
  <si>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</si>
  <si>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</si>
  <si>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</si>
  <si>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</si>
  <si>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</si>
  <si>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</si>
  <si>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</si>
  <si>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</si>
  <si>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</si>
  <si>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</si>
  <si>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</si>
  <si>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</si>
  <si>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</si>
  <si>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</si>
  <si>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</si>
  <si>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</si>
  <si>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</si>
  <si>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</si>
  <si>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</si>
  <si>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</si>
  <si>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</si>
  <si>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</si>
  <si>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</si>
  <si>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</si>
  <si>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</si>
  <si>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</si>
  <si>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</si>
  <si>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</si>
  <si>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</si>
  <si>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</si>
  <si>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</si>
  <si>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</si>
  <si>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</si>
  <si>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</si>
  <si>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</si>
  <si>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</si>
  <si>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</si>
  <si>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</si>
  <si>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</si>
  <si>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</si>
  <si>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</si>
  <si>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</si>
  <si>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</si>
  <si>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</si>
  <si>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</si>
  <si>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</si>
  <si>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</si>
  <si>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</si>
  <si>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</si>
  <si>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</si>
  <si>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</si>
  <si>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</si>
  <si>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</si>
  <si>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</si>
  <si>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</si>
  <si>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</si>
  <si>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</si>
  <si>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</si>
  <si>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</si>
  <si>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</si>
  <si>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</si>
  <si>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</si>
  <si>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</si>
  <si>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</si>
  <si>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</si>
  <si>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</si>
  <si>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</si>
  <si>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</si>
  <si>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</si>
  <si>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</si>
  <si>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</si>
  <si>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</si>
  <si>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</si>
  <si>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</si>
  <si>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</si>
  <si>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</si>
  <si>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</si>
  <si>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</si>
  <si>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</si>
  <si>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</si>
  <si>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</si>
  <si>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</si>
  <si>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</si>
  <si>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</si>
  <si>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</si>
  <si>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</si>
  <si>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</si>
  <si>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</si>
  <si>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</si>
  <si>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</si>
  <si>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</si>
  <si>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</si>
  <si>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</si>
  <si>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</si>
  <si>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</si>
  <si>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</si>
  <si>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</si>
  <si>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</si>
  <si>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</si>
  <si>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</si>
  <si>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</si>
  <si>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</si>
  <si>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</si>
  <si>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</si>
  <si>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</si>
  <si>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</si>
  <si>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</si>
  <si>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</si>
  <si>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</si>
  <si>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</si>
  <si>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</si>
  <si>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</si>
  <si>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</si>
  <si>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</si>
  <si>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</si>
  <si>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</si>
  <si>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</si>
  <si>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</si>
  <si>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</si>
  <si>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</si>
  <si>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</si>
  <si>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</si>
  <si>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</si>
  <si>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</si>
  <si>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</si>
  <si>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</si>
  <si>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</si>
  <si>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</si>
  <si>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</si>
  <si>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</si>
  <si>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</si>
  <si>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</si>
  <si>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</si>
  <si>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</si>
  <si>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</si>
  <si>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</si>
  <si>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</si>
  <si>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</si>
  <si>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</si>
  <si>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</si>
  <si>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</si>
  <si>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</si>
  <si>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</si>
  <si>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</si>
  <si>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</si>
  <si>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</si>
  <si>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</si>
  <si>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</si>
  <si>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</si>
  <si>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</si>
  <si>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</si>
  <si>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</si>
  <si>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</si>
  <si>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</si>
  <si>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</si>
  <si>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</si>
  <si>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</si>
  <si>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</si>
  <si>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</si>
  <si>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</si>
  <si>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</si>
  <si>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</si>
  <si>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</si>
  <si>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</si>
  <si>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</si>
  <si>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</si>
  <si>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</si>
  <si>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</si>
  <si>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</si>
  <si>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</si>
  <si>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</si>
  <si>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</si>
  <si>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</si>
  <si>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</si>
  <si>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</si>
  <si>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</si>
  <si>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</si>
  <si>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</si>
  <si>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</si>
  <si>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</si>
  <si>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</si>
  <si>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</si>
  <si>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</si>
  <si>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</si>
  <si>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</si>
  <si>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</si>
  <si>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</si>
  <si>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</si>
  <si>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</si>
  <si>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</si>
  <si>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</si>
  <si>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</si>
  <si>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</si>
  <si>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</si>
  <si>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</si>
  <si>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</si>
  <si>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</si>
  <si>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</si>
  <si>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</si>
  <si>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</si>
  <si>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</si>
  <si>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</si>
  <si>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</si>
  <si>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</si>
  <si>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</si>
  <si>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</si>
  <si>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</si>
  <si>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</si>
  <si>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</si>
  <si>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</si>
  <si>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</si>
  <si>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</si>
  <si>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</si>
  <si>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</si>
  <si>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</si>
  <si>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</si>
  <si>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</si>
  <si>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</si>
  <si>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</si>
  <si>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</si>
  <si>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</si>
  <si>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</si>
  <si>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</si>
  <si>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</si>
  <si>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</si>
  <si>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</si>
  <si>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</si>
  <si>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</si>
  <si>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</si>
  <si>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</si>
  <si>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</si>
  <si>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</si>
  <si>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</si>
  <si>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</si>
  <si>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</si>
  <si>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</si>
  <si>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</si>
  <si>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</si>
  <si>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</si>
  <si>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</si>
  <si>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</si>
  <si>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</si>
  <si>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</si>
  <si>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</si>
  <si>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</si>
  <si>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</si>
  <si>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</si>
  <si>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</si>
  <si>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</si>
  <si>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</si>
  <si>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</si>
  <si>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</si>
  <si>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</si>
  <si>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</si>
  <si>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</si>
  <si>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</si>
  <si>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</si>
  <si>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</si>
  <si>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</si>
  <si>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</si>
  <si>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</si>
  <si>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</si>
  <si>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</si>
  <si>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</si>
  <si>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</si>
  <si>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</si>
  <si>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</si>
  <si>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</si>
  <si>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</si>
  <si>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</si>
  <si>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</si>
  <si>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</si>
  <si>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</si>
  <si>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</si>
  <si>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</si>
  <si>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</si>
  <si>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</si>
  <si>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</si>
  <si>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</si>
  <si>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</si>
  <si>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</si>
  <si>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</si>
  <si>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</si>
  <si>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</si>
  <si>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</si>
  <si>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</si>
  <si>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</si>
  <si>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</si>
  <si>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</si>
  <si>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</si>
  <si>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</si>
  <si>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</si>
  <si>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</si>
  <si>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</si>
  <si>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</si>
  <si>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</si>
  <si>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</si>
  <si>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</si>
  <si>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</si>
  <si>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</si>
  <si>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</si>
  <si>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</si>
  <si>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</si>
  <si>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</si>
  <si>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</si>
  <si>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</si>
  <si>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</si>
  <si>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</si>
  <si>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</si>
  <si>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</si>
  <si>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</si>
  <si>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</si>
  <si>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</si>
  <si>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</si>
  <si>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</si>
  <si>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</si>
  <si>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</si>
  <si>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</si>
  <si>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</si>
  <si>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</si>
  <si>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</si>
  <si>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</si>
  <si>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</si>
  <si>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</si>
  <si>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</si>
  <si>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</si>
  <si>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</si>
  <si>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</si>
  <si>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</si>
  <si>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</si>
  <si>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</si>
  <si>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</si>
  <si>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</si>
  <si>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</si>
  <si>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</si>
  <si>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</si>
  <si>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</si>
  <si>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</si>
  <si>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</si>
  <si>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</si>
  <si>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</si>
  <si>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</si>
  <si>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</si>
  <si>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</si>
  <si>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</si>
  <si>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</si>
  <si>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</si>
  <si>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</si>
  <si>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</si>
  <si>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</si>
  <si>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</si>
  <si>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</si>
  <si>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</si>
  <si>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</si>
  <si>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</si>
  <si>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</si>
  <si>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</si>
  <si>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</si>
  <si>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</si>
  <si>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</si>
  <si>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</si>
  <si>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</si>
  <si>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</si>
  <si>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</si>
  <si>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</si>
  <si>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</si>
  <si>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</si>
  <si>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</si>
  <si>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</si>
  <si>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</si>
  <si>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</si>
  <si>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</si>
  <si>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</si>
  <si>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</si>
  <si>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</si>
  <si>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</si>
  <si>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</si>
  <si>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</si>
  <si>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</si>
  <si>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</si>
  <si>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</si>
  <si>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</si>
  <si>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</si>
  <si>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</si>
  <si>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</si>
  <si>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</si>
  <si>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</si>
  <si>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</si>
  <si>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</si>
  <si>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</si>
  <si>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</si>
  <si>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</si>
  <si>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</si>
  <si>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</si>
  <si>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</si>
  <si>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</si>
  <si>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</si>
  <si>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</si>
  <si>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</si>
  <si>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</si>
  <si>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</si>
  <si>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</si>
  <si>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</si>
  <si>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</si>
  <si>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</si>
  <si>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</si>
  <si>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</si>
  <si>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</si>
  <si>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</si>
  <si>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</si>
  <si>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</si>
  <si>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</si>
  <si>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</si>
  <si>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</si>
  <si>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</si>
  <si>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</si>
  <si>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</si>
  <si>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</si>
  <si>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</si>
  <si>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</si>
  <si>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</si>
  <si>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</si>
  <si>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</si>
  <si>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</si>
  <si>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</si>
  <si>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</si>
  <si>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</si>
  <si>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</si>
  <si>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</si>
  <si>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</si>
  <si>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</si>
  <si>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</si>
  <si>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</si>
  <si>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</si>
  <si>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</si>
  <si>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</si>
  <si>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</si>
  <si>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</si>
  <si>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</si>
  <si>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</si>
  <si>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</si>
  <si>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</si>
  <si>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</si>
  <si>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</si>
  <si>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</si>
  <si>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</si>
  <si>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</si>
  <si>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</si>
  <si>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</si>
  <si>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</si>
  <si>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</si>
  <si>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</si>
  <si>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</si>
  <si>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</si>
  <si>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</si>
  <si>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</si>
  <si>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</si>
  <si>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</si>
  <si>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</si>
  <si>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</si>
  <si>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</si>
  <si>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</si>
  <si>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</si>
  <si>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</si>
  <si>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</si>
  <si>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</si>
  <si>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</si>
  <si>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</si>
  <si>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</si>
  <si>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</si>
  <si>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</si>
  <si>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</si>
  <si>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</si>
  <si>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</si>
  <si>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</si>
  <si>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</si>
  <si>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</si>
  <si>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</si>
  <si>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</si>
  <si>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</si>
  <si>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</si>
  <si>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</si>
  <si>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</si>
  <si>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</si>
  <si>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</si>
  <si>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</si>
  <si>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</si>
  <si>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</si>
  <si>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</si>
  <si>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</si>
  <si>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</si>
  <si>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</si>
  <si>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</si>
  <si>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</si>
  <si>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</si>
  <si>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</si>
  <si>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</si>
  <si>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</si>
  <si>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</si>
  <si>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</si>
  <si>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</si>
  <si>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</si>
  <si>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</si>
  <si>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</si>
  <si>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</si>
  <si>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</si>
  <si>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</si>
  <si>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</si>
  <si>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</si>
  <si>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</si>
  <si>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</si>
  <si>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</si>
  <si>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</si>
  <si>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</si>
  <si>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</si>
  <si>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</si>
  <si>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</si>
  <si>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</si>
  <si>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</si>
  <si>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</si>
  <si>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</si>
  <si>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</si>
  <si>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</si>
  <si>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</si>
  <si>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</si>
  <si>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</si>
  <si>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</si>
  <si>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</si>
  <si>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</si>
  <si>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</si>
  <si>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</si>
  <si>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</si>
  <si>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</si>
  <si>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</si>
  <si>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</si>
  <si>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</si>
  <si>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</si>
  <si>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</si>
  <si>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</si>
  <si>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</si>
  <si>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</si>
  <si>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</si>
  <si>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</si>
  <si>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</si>
  <si>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</si>
  <si>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</si>
  <si>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</si>
  <si>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</si>
  <si>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</si>
  <si>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</si>
  <si>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</si>
  <si>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</si>
  <si>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</si>
  <si>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</si>
  <si>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</si>
  <si>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</si>
  <si>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</si>
  <si>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</si>
  <si>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</si>
  <si>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</si>
  <si>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</si>
  <si>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</si>
  <si>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</si>
  <si>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</si>
  <si>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</si>
  <si>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</si>
  <si>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</si>
  <si>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</si>
  <si>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</si>
  <si>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</si>
  <si>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</si>
  <si>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</si>
  <si>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</si>
  <si>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</si>
  <si>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</si>
  <si>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</si>
  <si>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</si>
  <si>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</si>
  <si>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</si>
  <si>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</si>
  <si>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</si>
  <si>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</si>
  <si>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</si>
  <si>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</si>
  <si>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</si>
  <si>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</si>
  <si>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</si>
  <si>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</si>
  <si>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</si>
  <si>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</si>
  <si>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</si>
  <si>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</si>
  <si>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</si>
  <si>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</si>
  <si>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</si>
  <si>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</si>
  <si>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</si>
  <si>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</si>
  <si>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</si>
  <si>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</si>
  <si>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</si>
  <si>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</si>
  <si>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</si>
  <si>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</si>
  <si>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</si>
  <si>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</si>
  <si>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</si>
  <si>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</si>
  <si>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</si>
  <si>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</si>
  <si>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</si>
  <si>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</si>
  <si>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</si>
  <si>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</si>
  <si>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</si>
  <si>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</si>
  <si>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</si>
  <si>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</si>
  <si>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</si>
  <si>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</si>
  <si>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</si>
  <si>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</si>
  <si>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</si>
  <si>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</si>
  <si>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</si>
  <si>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</si>
  <si>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</si>
  <si>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</si>
  <si>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</si>
  <si>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</si>
  <si>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</si>
  <si>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</si>
  <si>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</si>
  <si>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</si>
  <si>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</si>
  <si>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</si>
  <si>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</si>
  <si>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</si>
  <si>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</si>
  <si>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</si>
  <si>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</si>
  <si>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</si>
  <si>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</si>
  <si>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</si>
  <si>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</si>
  <si>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</si>
  <si>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</si>
  <si>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</si>
  <si>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</si>
  <si>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</si>
  <si>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</si>
  <si>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</si>
  <si>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</si>
  <si>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</si>
  <si>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</si>
  <si>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</si>
  <si>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</si>
  <si>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</si>
  <si>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</si>
  <si>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</si>
  <si>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</si>
  <si>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</si>
  <si>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</si>
  <si>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</si>
  <si>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</si>
  <si>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</si>
  <si>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</si>
  <si>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</si>
  <si>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</si>
  <si>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</si>
  <si>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</si>
  <si>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</si>
  <si>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</si>
  <si>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</si>
  <si>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</si>
  <si>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</si>
  <si>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</si>
  <si>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</si>
  <si>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</si>
  <si>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</si>
  <si>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</si>
  <si>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</si>
  <si>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</si>
  <si>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</si>
  <si>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</si>
  <si>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</si>
  <si>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</si>
  <si>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</si>
  <si>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</si>
  <si>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</si>
  <si>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</si>
  <si>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</si>
  <si>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</si>
  <si>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</si>
  <si>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</si>
  <si>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</si>
  <si>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</si>
  <si>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</si>
  <si>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</si>
  <si>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</si>
  <si>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</si>
  <si>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</si>
  <si>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</si>
  <si>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</si>
  <si>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</si>
  <si>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</si>
  <si>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</si>
  <si>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</si>
  <si>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</si>
  <si>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</si>
  <si>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</si>
  <si>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</si>
  <si>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</si>
  <si>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</si>
  <si>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</si>
  <si>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</si>
  <si>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</si>
  <si>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</si>
  <si>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</si>
  <si>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</si>
  <si>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</si>
  <si>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</si>
  <si>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</si>
  <si>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</si>
  <si>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</si>
  <si>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</si>
  <si>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</si>
  <si>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</si>
  <si>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</si>
  <si>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</si>
  <si>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</si>
  <si>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</si>
  <si>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</si>
  <si>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</si>
  <si>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</si>
  <si>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</si>
  <si>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</si>
  <si>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</si>
  <si>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</si>
  <si>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</si>
  <si>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</si>
  <si>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</si>
  <si>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</si>
  <si>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</si>
  <si>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</si>
  <si>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</si>
  <si>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</si>
  <si>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</si>
  <si>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</si>
  <si>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</si>
  <si>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</si>
  <si>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</si>
  <si>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</si>
  <si>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</si>
  <si>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</si>
  <si>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</si>
  <si>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</si>
  <si>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</si>
  <si>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</si>
  <si>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</si>
  <si>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</si>
  <si>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</si>
  <si>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</si>
  <si>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</si>
  <si>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</si>
  <si>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</si>
  <si>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</si>
  <si>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</si>
  <si>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</si>
  <si>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</si>
  <si>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</si>
  <si>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</si>
  <si>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</si>
  <si>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</si>
  <si>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</si>
  <si>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</si>
  <si>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</si>
  <si>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</si>
  <si>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</si>
  <si>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</si>
  <si>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</si>
  <si>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</si>
  <si>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</si>
  <si>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</si>
  <si>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</si>
  <si>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</si>
  <si>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</si>
  <si>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</si>
  <si>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</si>
  <si>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</si>
  <si>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</si>
  <si>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</si>
  <si>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</si>
  <si>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</si>
  <si>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</si>
  <si>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</si>
  <si>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</si>
  <si>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</si>
  <si>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</si>
  <si>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</si>
  <si>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</si>
  <si>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</si>
  <si>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</si>
  <si>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</si>
  <si>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</si>
  <si>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</si>
  <si>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</si>
  <si>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</si>
  <si>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</si>
  <si>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</si>
  <si>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</si>
  <si>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</si>
  <si>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</si>
  <si>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</si>
  <si>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</si>
  <si>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</si>
  <si>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</si>
  <si>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</si>
  <si>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</si>
  <si>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</si>
  <si>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</si>
  <si>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</si>
  <si>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</si>
  <si>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</si>
  <si>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</si>
  <si>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</si>
  <si>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</si>
  <si>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</si>
  <si>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</si>
  <si>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</si>
  <si>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</si>
  <si>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</si>
  <si>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</si>
  <si>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</si>
  <si>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</si>
  <si>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</si>
  <si>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</si>
  <si>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</si>
  <si>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</si>
  <si>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</si>
  <si>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</si>
  <si>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</si>
  <si>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</si>
  <si>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</si>
  <si>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</si>
  <si>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</si>
  <si>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</si>
  <si>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</si>
  <si>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</si>
  <si>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</si>
  <si>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</si>
  <si>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</si>
  <si>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</si>
  <si>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</si>
  <si>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</si>
  <si>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</si>
  <si>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</si>
  <si>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</si>
  <si>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</si>
  <si>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</si>
  <si>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</si>
  <si>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</si>
  <si>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</si>
  <si>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</si>
  <si>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</si>
  <si>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</si>
  <si>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</si>
  <si>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</si>
  <si>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</si>
  <si>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</si>
  <si>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</si>
  <si>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</si>
  <si>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</si>
  <si>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</si>
  <si>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</si>
  <si>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</si>
  <si>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</si>
  <si>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</si>
  <si>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</si>
  <si>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</si>
  <si>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</si>
  <si>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</si>
  <si>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</si>
  <si>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</si>
  <si>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</si>
  <si>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</si>
  <si>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</si>
  <si>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</si>
  <si>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</si>
  <si>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</si>
  <si>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</si>
  <si>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</si>
  <si>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</si>
  <si>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</si>
  <si>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</si>
  <si>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</si>
  <si>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</si>
  <si>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</si>
  <si>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</si>
  <si>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</si>
  <si>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</si>
  <si>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</si>
  <si>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</si>
  <si>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</si>
  <si>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</si>
  <si>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</si>
  <si>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</si>
  <si>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</si>
  <si>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</si>
  <si>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</si>
  <si>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</si>
  <si>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</si>
  <si>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</si>
  <si>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</si>
  <si>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</si>
  <si>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</si>
  <si>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</si>
  <si>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</si>
  <si>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</si>
  <si>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</si>
  <si>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</si>
  <si>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</si>
  <si>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</si>
  <si>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</si>
  <si>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</si>
  <si>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</si>
  <si>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</si>
  <si>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</si>
  <si>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</si>
  <si>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</si>
  <si>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</si>
  <si>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</si>
  <si>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</si>
  <si>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</si>
  <si>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</si>
  <si>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</si>
  <si>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</si>
  <si>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</si>
  <si>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</si>
  <si>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</si>
  <si>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</si>
  <si>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</si>
  <si>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</si>
  <si>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</si>
  <si>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</si>
  <si>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</si>
  <si>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</si>
  <si>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</si>
  <si>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</si>
  <si>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</si>
  <si>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</si>
  <si>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</si>
  <si>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</si>
  <si>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</si>
  <si>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</si>
  <si>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</si>
  <si>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</si>
  <si>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</si>
  <si>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</si>
  <si>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</si>
  <si>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</si>
  <si>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</si>
  <si>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</si>
  <si>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</si>
  <si>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</si>
  <si>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</si>
  <si>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</si>
  <si>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</si>
  <si>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</si>
  <si>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</si>
  <si>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</si>
  <si>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</si>
  <si>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</si>
  <si>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</si>
  <si>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</si>
  <si>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</si>
  <si>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</si>
  <si>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</si>
  <si>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</si>
  <si>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</si>
  <si>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</si>
  <si>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</si>
  <si>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</si>
  <si>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</si>
  <si>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</si>
  <si>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</si>
  <si>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</si>
  <si>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</si>
  <si>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</si>
  <si>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</si>
  <si>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</si>
  <si>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</si>
  <si>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</si>
  <si>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</si>
  <si>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</si>
  <si>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</si>
  <si>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</si>
  <si>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</si>
  <si>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</si>
  <si>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</si>
  <si>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</si>
  <si>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</si>
  <si>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</si>
  <si>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</si>
  <si>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</si>
  <si>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</si>
  <si>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</si>
  <si>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</si>
  <si>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</si>
  <si>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</si>
  <si>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</si>
  <si>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</si>
  <si>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</si>
  <si>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</si>
  <si>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</si>
  <si>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</si>
  <si>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</si>
  <si>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</si>
  <si>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</si>
  <si>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</si>
  <si>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</si>
  <si>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</si>
  <si>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</si>
  <si>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</si>
  <si>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</si>
  <si>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</si>
  <si>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</si>
  <si>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</si>
  <si>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</si>
  <si>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</si>
  <si>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</si>
  <si>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</si>
  <si>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</si>
  <si>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</si>
  <si>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</si>
  <si>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</si>
  <si>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</si>
  <si>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</si>
  <si>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</si>
  <si>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</si>
  <si>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</si>
  <si>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</si>
  <si>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</si>
  <si>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</si>
  <si>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</si>
  <si>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</si>
  <si>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</si>
  <si>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</si>
  <si>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</si>
  <si>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</si>
  <si>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</si>
  <si>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</si>
  <si>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</si>
  <si>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</si>
  <si>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</si>
  <si>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</si>
  <si>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</si>
  <si>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</si>
  <si>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</si>
  <si>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</si>
  <si>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</si>
  <si>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</si>
  <si>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</si>
  <si>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</si>
  <si>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</si>
  <si>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</si>
  <si>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</si>
  <si>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</si>
  <si>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</si>
  <si>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</si>
  <si>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</si>
  <si>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</si>
  <si>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</si>
  <si>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</si>
  <si>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</si>
  <si>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</si>
  <si>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</si>
  <si>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</si>
  <si>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</si>
  <si>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</si>
  <si>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</si>
  <si>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</si>
  <si>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</si>
  <si>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</si>
  <si>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</si>
  <si>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</si>
  <si>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</si>
  <si>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</si>
  <si>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</si>
  <si>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</si>
  <si>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</si>
  <si>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</si>
  <si>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</si>
  <si>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</si>
  <si>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</si>
  <si>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</si>
  <si>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</si>
  <si>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</si>
  <si>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</si>
  <si>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</si>
  <si>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</si>
  <si>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</si>
  <si>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</si>
  <si>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</si>
  <si>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</si>
  <si>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</si>
  <si>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</si>
  <si>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</si>
  <si>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</si>
  <si>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</si>
  <si>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</si>
  <si>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</si>
  <si>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</si>
  <si>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</si>
  <si>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</si>
  <si>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</si>
  <si>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</si>
  <si>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</si>
  <si>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</si>
  <si>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</si>
  <si>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</si>
  <si>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</si>
  <si>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</si>
  <si>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</si>
  <si>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</si>
  <si>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</si>
  <si>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</si>
  <si>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</si>
  <si>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</si>
  <si>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</si>
  <si>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</si>
  <si>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</si>
  <si>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</si>
  <si>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</si>
  <si>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</si>
  <si>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</si>
  <si>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</si>
  <si>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</si>
  <si>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</si>
  <si>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</si>
  <si>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</si>
  <si>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</si>
  <si>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</si>
  <si>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</si>
  <si>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</si>
  <si>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</si>
  <si>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</si>
  <si>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</si>
  <si>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</si>
  <si>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</si>
  <si>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</si>
  <si>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</si>
  <si>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</si>
  <si>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</si>
  <si>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</si>
  <si>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</si>
  <si>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</si>
  <si>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</si>
  <si>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</si>
  <si>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</si>
  <si>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</si>
  <si>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</si>
  <si>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</si>
  <si>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</si>
  <si>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</si>
  <si>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</si>
  <si>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</si>
  <si>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</si>
  <si>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</si>
  <si>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</si>
  <si>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</si>
  <si>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</si>
  <si>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</si>
  <si>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</si>
  <si>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</si>
  <si>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</si>
  <si>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</si>
  <si>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</si>
  <si>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</si>
  <si>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</si>
  <si>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</si>
  <si>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</si>
  <si>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</si>
  <si>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</si>
  <si>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</si>
  <si>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</si>
  <si>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</si>
  <si>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</si>
  <si>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</si>
  <si>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</si>
  <si>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</si>
  <si>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</si>
  <si>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</si>
  <si>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</si>
  <si>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</si>
  <si>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</si>
  <si>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</si>
  <si>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</si>
  <si>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</si>
  <si>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</si>
  <si>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</si>
  <si>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</si>
  <si>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</si>
  <si>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</si>
  <si>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</si>
  <si>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</si>
  <si>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</si>
  <si>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</si>
  <si>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</si>
  <si>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</si>
  <si>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</si>
  <si>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</si>
  <si>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</si>
  <si>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</si>
  <si>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</si>
  <si>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</si>
  <si>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</si>
  <si>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</si>
  <si>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</si>
  <si>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</si>
  <si>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</si>
  <si>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</si>
  <si>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</si>
  <si>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</si>
  <si>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</si>
  <si>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</si>
  <si>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</si>
  <si>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</si>
  <si>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</si>
  <si>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</si>
  <si>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</si>
  <si>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</si>
  <si>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</si>
  <si>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</si>
  <si>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</si>
  <si>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</si>
  <si>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</si>
  <si>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</si>
  <si>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</si>
  <si>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</si>
  <si>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</si>
  <si>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</si>
  <si>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</si>
  <si>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</si>
  <si>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</si>
  <si>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</si>
  <si>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</si>
  <si>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</si>
  <si>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</si>
  <si>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</si>
  <si>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</si>
  <si>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</si>
  <si>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</si>
  <si>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</si>
  <si>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</si>
  <si>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</si>
  <si>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</si>
  <si>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</si>
  <si>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</si>
  <si>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</si>
  <si>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</si>
  <si>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</si>
  <si>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</si>
  <si>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</si>
  <si>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</si>
  <si>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</si>
  <si>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</si>
  <si>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</si>
  <si>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</si>
  <si>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</si>
  <si>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</si>
  <si>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</si>
  <si>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</si>
  <si>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</si>
  <si>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</si>
  <si>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</si>
  <si>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</si>
  <si>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</si>
  <si>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</si>
  <si>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</si>
  <si>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</si>
  <si>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</si>
  <si>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</si>
  <si>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</si>
  <si>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</si>
  <si>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</si>
  <si>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</si>
  <si>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</si>
  <si>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</si>
  <si>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</si>
  <si>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</si>
  <si>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</si>
  <si>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</si>
  <si>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</si>
  <si>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</si>
  <si>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</si>
  <si>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</si>
  <si>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</si>
  <si>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</si>
  <si>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</si>
  <si>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</si>
  <si>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</si>
  <si>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</si>
  <si>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</si>
  <si>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</si>
  <si>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</si>
  <si>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</si>
  <si>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</si>
  <si>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</si>
  <si>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</si>
  <si>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</si>
  <si>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</si>
  <si>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</si>
  <si>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</si>
  <si>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</si>
  <si>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</si>
  <si>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</si>
  <si>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</si>
  <si>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</si>
  <si>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</si>
  <si>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</si>
  <si>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</si>
  <si>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</si>
  <si>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</si>
  <si>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</si>
  <si>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</si>
  <si>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</si>
  <si>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</si>
  <si>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</si>
  <si>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</si>
  <si>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</si>
  <si>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</si>
  <si>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</si>
  <si>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</si>
  <si>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</si>
  <si>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</si>
  <si>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</si>
  <si>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</si>
  <si>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</si>
  <si>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</si>
  <si>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</si>
  <si>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</si>
  <si>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</si>
  <si>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</si>
  <si>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</si>
  <si>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</si>
  <si>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</si>
  <si>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</si>
  <si>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</si>
  <si>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</si>
  <si>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</si>
  <si>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</si>
  <si>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</si>
  <si>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</si>
  <si>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</si>
  <si>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</si>
  <si>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</si>
  <si>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</si>
  <si>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</si>
  <si>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</si>
  <si>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</si>
  <si>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</si>
  <si>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</si>
  <si>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</si>
  <si>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</si>
  <si>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</si>
  <si>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</si>
  <si>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</si>
  <si>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</si>
  <si>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</si>
  <si>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</si>
  <si>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</si>
  <si>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</si>
  <si>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</si>
  <si>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</si>
  <si>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</si>
  <si>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</si>
  <si>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</si>
  <si>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</si>
  <si>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</si>
  <si>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</si>
  <si>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</si>
  <si>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</si>
  <si>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</si>
  <si>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</si>
  <si>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</si>
  <si>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</si>
  <si>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</si>
  <si>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</si>
  <si>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</si>
  <si>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</si>
  <si>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</si>
  <si>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</si>
  <si>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</si>
  <si>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</si>
  <si>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</si>
  <si>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</si>
  <si>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</si>
  <si>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</si>
  <si>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</si>
  <si>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</si>
  <si>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</si>
  <si>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</si>
  <si>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</si>
  <si>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</si>
  <si>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</si>
  <si>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</si>
  <si>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</si>
  <si>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</si>
  <si>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</si>
  <si>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</si>
  <si>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</si>
  <si>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</si>
  <si>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</si>
  <si>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</si>
  <si>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</si>
  <si>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</si>
  <si>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</si>
  <si>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</si>
  <si>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</si>
  <si>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</si>
  <si>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</si>
  <si>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</si>
  <si>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</si>
  <si>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</si>
  <si>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</si>
  <si>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</si>
  <si>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</si>
  <si>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</si>
  <si>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</si>
  <si>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</si>
  <si>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</si>
  <si>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</si>
  <si>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</si>
  <si>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</si>
  <si>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</si>
  <si>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</si>
  <si>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</si>
  <si>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</si>
  <si>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</si>
  <si>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</si>
  <si>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</si>
  <si>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</si>
  <si>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</si>
  <si>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</si>
  <si>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</si>
  <si>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</si>
  <si>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</si>
  <si>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</si>
  <si>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</si>
  <si>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</si>
  <si>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</si>
  <si>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</si>
  <si>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</si>
  <si>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</si>
  <si>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</si>
  <si>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</si>
  <si>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</si>
  <si>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</si>
  <si>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</si>
  <si>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</si>
  <si>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</si>
  <si>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</si>
  <si>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</si>
  <si>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</si>
  <si>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</si>
  <si>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</si>
  <si>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</si>
  <si>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</si>
  <si>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</si>
  <si>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</si>
  <si>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</si>
  <si>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</si>
  <si>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</si>
  <si>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</si>
  <si>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</si>
  <si>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</si>
  <si>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</si>
  <si>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</si>
  <si>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</si>
  <si>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</si>
  <si>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</si>
  <si>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</si>
  <si>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</si>
  <si>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</si>
  <si>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</si>
  <si>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</si>
  <si>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</si>
  <si>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</si>
  <si>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</si>
  <si>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</si>
  <si>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</si>
  <si>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</si>
  <si>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</si>
  <si>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</si>
  <si>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</si>
  <si>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</si>
  <si>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</si>
  <si>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</si>
  <si>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</si>
  <si>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</si>
  <si>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</si>
  <si>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</si>
  <si>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</si>
  <si>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</si>
  <si>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</si>
  <si>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</si>
  <si>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</si>
  <si>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</si>
  <si>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</si>
  <si>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</si>
  <si>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</si>
  <si>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</si>
  <si>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</si>
  <si>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</si>
  <si>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</si>
  <si>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</si>
  <si>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</si>
  <si>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</si>
  <si>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</si>
  <si>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</si>
  <si>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</si>
  <si>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</si>
  <si>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</si>
  <si>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</si>
  <si>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</si>
  <si>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</si>
  <si>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</si>
  <si>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</si>
  <si>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</si>
  <si>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</si>
  <si>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</si>
  <si>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</si>
  <si>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</si>
  <si>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</si>
  <si>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</si>
  <si>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</si>
  <si>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</si>
  <si>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</si>
  <si>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</si>
  <si>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</si>
  <si>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</si>
  <si>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</si>
  <si>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</si>
  <si>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</si>
  <si>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</si>
  <si>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</si>
  <si>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</si>
  <si>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</si>
  <si>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</si>
  <si>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</si>
  <si>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</si>
  <si>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</si>
  <si>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</si>
  <si>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</si>
  <si>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</si>
  <si>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</si>
  <si>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</si>
  <si>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</si>
  <si>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</si>
  <si>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</si>
  <si>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</si>
  <si>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</si>
  <si>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</si>
  <si>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</si>
  <si>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</si>
  <si>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</si>
  <si>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</si>
  <si>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</si>
  <si>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</si>
  <si>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</si>
  <si>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</si>
  <si>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</si>
  <si>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</si>
  <si>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</si>
  <si>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</si>
  <si>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</si>
  <si>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</si>
  <si>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</si>
  <si>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</si>
  <si>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</si>
  <si>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</si>
  <si>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</si>
  <si>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</si>
  <si>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</si>
  <si>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</si>
  <si>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</si>
  <si>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</si>
  <si>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</si>
  <si>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</si>
  <si>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</si>
  <si>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</si>
  <si>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</si>
  <si>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</si>
  <si>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</si>
  <si>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</si>
  <si>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</si>
  <si>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</si>
  <si>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</si>
  <si>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</si>
  <si>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</si>
  <si>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</si>
  <si>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</si>
  <si>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</si>
  <si>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</si>
  <si>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</si>
  <si>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</si>
  <si>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</si>
  <si>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</si>
  <si>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</si>
  <si>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</si>
  <si>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</si>
  <si>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</si>
  <si>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</si>
  <si>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</si>
  <si>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</si>
  <si>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</si>
  <si>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</si>
  <si>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</si>
  <si>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</si>
  <si>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</si>
  <si>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</si>
  <si>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</si>
  <si>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</si>
  <si>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</si>
  <si>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</si>
  <si>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</si>
  <si>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</si>
  <si>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</si>
  <si>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</si>
  <si>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</si>
  <si>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</si>
  <si>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</si>
  <si>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</si>
  <si>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</si>
  <si>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</si>
  <si>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</si>
  <si>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</si>
  <si>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</si>
  <si>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</si>
  <si>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</si>
  <si>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</si>
  <si>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</si>
  <si>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</si>
  <si>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</si>
  <si>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</si>
  <si>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</si>
  <si>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</si>
  <si>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</si>
  <si>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</si>
  <si>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</si>
  <si>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</si>
  <si>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</si>
  <si>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</si>
  <si>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</si>
  <si>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</si>
  <si>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</si>
  <si>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</si>
  <si>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</si>
  <si>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</si>
  <si>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</si>
  <si>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</si>
  <si>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</si>
  <si>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</si>
  <si>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</si>
  <si>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</si>
  <si>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</si>
  <si>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</si>
  <si>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</si>
  <si>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</si>
  <si>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</si>
  <si>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</si>
  <si>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</si>
  <si>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</si>
  <si>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</si>
  <si>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</si>
  <si>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</si>
  <si>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</si>
  <si>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</si>
  <si>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</si>
  <si>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</si>
  <si>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</si>
  <si>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</si>
  <si>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</si>
  <si>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</si>
  <si>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</si>
  <si>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</si>
  <si>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</si>
  <si>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</si>
  <si>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</si>
  <si>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</si>
  <si>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</si>
  <si>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</si>
  <si>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</si>
  <si>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</si>
  <si>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</si>
  <si>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</si>
  <si>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</si>
  <si>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</si>
  <si>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</si>
  <si>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</si>
  <si>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</si>
  <si>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</si>
  <si>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</si>
  <si>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</si>
  <si>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</si>
  <si>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</si>
  <si>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</si>
  <si>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</si>
  <si>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</si>
  <si>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</si>
  <si>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</si>
  <si>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</si>
  <si>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</si>
  <si>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</si>
  <si>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</si>
  <si>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</si>
  <si>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</si>
  <si>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</si>
  <si>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</si>
  <si>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</si>
  <si>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</si>
  <si>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</si>
  <si>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</si>
  <si>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</si>
  <si>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</si>
  <si>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</si>
  <si>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</si>
  <si>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</si>
  <si>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</si>
  <si>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</si>
  <si>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</si>
  <si>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</si>
  <si>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</si>
  <si>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</si>
  <si>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</si>
  <si>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</si>
  <si>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</si>
  <si>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</si>
  <si>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</si>
  <si>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</si>
  <si>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</si>
  <si>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</si>
  <si>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</si>
  <si>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</si>
  <si>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</si>
  <si>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</si>
  <si>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</si>
  <si>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</si>
  <si>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</si>
  <si>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</si>
  <si>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</si>
  <si>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</si>
  <si>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</si>
  <si>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</si>
  <si>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</si>
  <si>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</si>
  <si>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</si>
  <si>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</si>
  <si>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</si>
  <si>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</si>
  <si>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</si>
  <si>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</si>
  <si>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</si>
  <si>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</si>
  <si>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</si>
  <si>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</si>
  <si>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</si>
  <si>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</si>
  <si>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</si>
  <si>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</si>
  <si>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</si>
  <si>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</si>
  <si>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</si>
  <si>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</si>
  <si>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</si>
  <si>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</si>
  <si>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</si>
  <si>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</si>
  <si>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</si>
  <si>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</si>
  <si>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</si>
  <si>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</si>
  <si>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</si>
  <si>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</si>
  <si>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</si>
  <si>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</si>
  <si>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</si>
  <si>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</si>
  <si>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</si>
  <si>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</si>
  <si>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</si>
  <si>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</si>
  <si>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</si>
  <si>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</si>
  <si>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</si>
  <si>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</si>
  <si>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</si>
  <si>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</si>
  <si>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</si>
  <si>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</si>
  <si>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</si>
  <si>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</si>
  <si>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</si>
  <si>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</si>
  <si>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</si>
  <si>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</si>
  <si>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</si>
  <si>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</si>
  <si>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</si>
  <si>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</si>
  <si>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</si>
  <si>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</si>
  <si>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</si>
  <si>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</si>
  <si>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</si>
  <si>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</si>
  <si>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</si>
  <si>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</si>
  <si>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</si>
  <si>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</si>
  <si>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</si>
  <si>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</si>
  <si>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</si>
  <si>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</si>
  <si>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</si>
  <si>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</si>
  <si>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</si>
  <si>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</si>
  <si>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</si>
  <si>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</si>
  <si>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</si>
  <si>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</si>
  <si>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</si>
  <si>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</si>
  <si>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</si>
  <si>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</si>
  <si>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</si>
  <si>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</si>
  <si>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</si>
  <si>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</si>
  <si>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</si>
  <si>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</si>
  <si>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</si>
  <si>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</si>
  <si>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</si>
  <si>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</si>
  <si>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</si>
  <si>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</si>
  <si>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</si>
  <si>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</si>
  <si>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</si>
  <si>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</si>
  <si>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</si>
  <si>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</si>
  <si>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</si>
  <si>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</si>
  <si>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</si>
  <si>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</si>
  <si>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</si>
  <si>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</si>
  <si>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</si>
  <si>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</si>
  <si>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</si>
  <si>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</si>
  <si>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</si>
  <si>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</si>
  <si>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</si>
  <si>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</si>
  <si>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</si>
  <si>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</si>
  <si>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</si>
  <si>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</si>
  <si>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</si>
  <si>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</si>
  <si>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</si>
  <si>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</si>
  <si>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</si>
  <si>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</si>
  <si>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</si>
  <si>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</si>
  <si>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</si>
  <si>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</si>
  <si>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</si>
  <si>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</si>
  <si>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</si>
  <si>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</si>
  <si>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</si>
  <si>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</si>
  <si>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</si>
  <si>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</si>
  <si>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</si>
  <si>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</si>
  <si>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</si>
  <si>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</si>
  <si>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</si>
  <si>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</si>
  <si>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</si>
  <si>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</si>
  <si>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</si>
  <si>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</si>
  <si>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</si>
  <si>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</si>
  <si>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</si>
  <si>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</si>
  <si>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</si>
  <si>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</si>
  <si>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</si>
  <si>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</si>
  <si>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</si>
  <si>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</si>
  <si>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</si>
  <si>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</si>
  <si>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</si>
  <si>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</si>
  <si>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</si>
  <si>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</si>
  <si>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</si>
  <si>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</si>
  <si>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</si>
  <si>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</si>
  <si>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</si>
  <si>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</si>
  <si>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</si>
  <si>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</si>
  <si>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</si>
  <si>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</si>
  <si>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</si>
  <si>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</si>
  <si>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</si>
  <si>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</si>
  <si>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</si>
  <si>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</si>
  <si>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</si>
  <si>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</si>
  <si>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</si>
  <si>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</si>
  <si>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</si>
  <si>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</si>
  <si>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</si>
  <si>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</si>
  <si>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</si>
  <si>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</si>
  <si>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</si>
  <si>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</si>
  <si>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</si>
  <si>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</si>
  <si>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</si>
  <si>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</si>
  <si>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</si>
  <si>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</si>
  <si>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</si>
  <si>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</si>
  <si>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</si>
  <si>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</si>
  <si>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</si>
  <si>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</si>
  <si>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</si>
  <si>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</si>
  <si>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</si>
  <si>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</si>
  <si>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</si>
  <si>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</si>
  <si>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</si>
  <si>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</si>
  <si>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</si>
  <si>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</si>
  <si>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</si>
  <si>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</si>
  <si>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</si>
  <si>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</si>
  <si>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</si>
  <si>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</si>
  <si>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</si>
  <si>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</si>
  <si>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</si>
  <si>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</si>
  <si>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</si>
  <si>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</si>
  <si>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</si>
  <si>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</si>
  <si>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</si>
  <si>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</si>
  <si>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</si>
  <si>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</si>
  <si>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</si>
  <si>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</si>
  <si>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</si>
  <si>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</si>
  <si>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</si>
  <si>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</si>
  <si>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</si>
  <si>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</si>
  <si>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</si>
  <si>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</si>
  <si>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</si>
  <si>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</si>
  <si>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</si>
  <si>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</si>
  <si>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</si>
  <si>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</si>
  <si>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</si>
  <si>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</si>
  <si>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</si>
  <si>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</si>
  <si>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</si>
  <si>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</si>
  <si>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</si>
  <si>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</si>
  <si>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</si>
  <si>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</si>
  <si>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</si>
  <si>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</si>
  <si>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</si>
  <si>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</si>
  <si>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</si>
  <si>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</si>
  <si>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</si>
  <si>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</si>
  <si>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</si>
  <si>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</si>
  <si>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</si>
  <si>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</si>
  <si>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</si>
  <si>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</si>
  <si>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</si>
  <si>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</si>
  <si>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</si>
  <si>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</si>
  <si>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</si>
  <si>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</si>
  <si>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</si>
  <si>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</si>
  <si>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</si>
  <si>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</si>
  <si>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</si>
  <si>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</si>
  <si>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</si>
  <si>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</si>
  <si>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</si>
  <si>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</si>
  <si>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</si>
  <si>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</si>
  <si>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</si>
  <si>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</si>
  <si>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</si>
  <si>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</si>
  <si>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</si>
  <si>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</si>
  <si>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</si>
  <si>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</si>
  <si>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</si>
  <si>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</si>
  <si>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</si>
  <si>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</si>
  <si>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</si>
  <si>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</si>
  <si>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</si>
  <si>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</si>
  <si>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</si>
  <si>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</si>
  <si>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</si>
  <si>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</si>
  <si>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</si>
  <si>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</si>
  <si>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</si>
  <si>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</si>
  <si>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</si>
  <si>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</si>
  <si>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</si>
  <si>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</si>
  <si>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</si>
  <si>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</si>
  <si>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</si>
  <si>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</si>
  <si>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</si>
  <si>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</si>
  <si>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</si>
  <si>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</si>
  <si>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</si>
  <si>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</si>
  <si>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</si>
  <si>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</si>
  <si>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</si>
  <si>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</si>
  <si>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</si>
  <si>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</si>
  <si>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</si>
  <si>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</si>
  <si>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</si>
  <si>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</si>
  <si>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</si>
  <si>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</si>
  <si>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</si>
  <si>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</si>
  <si>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</si>
  <si>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</si>
  <si>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</si>
  <si>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</si>
  <si>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</si>
  <si>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</si>
  <si>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</si>
  <si>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</si>
  <si>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</si>
  <si>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</si>
  <si>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</si>
  <si>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</si>
  <si>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</si>
  <si>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</si>
  <si>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</si>
  <si>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</si>
  <si>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</si>
  <si>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</si>
  <si>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</si>
  <si>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</si>
  <si>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</si>
  <si>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</si>
  <si>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</si>
  <si>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</si>
  <si>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</si>
  <si>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</si>
  <si>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</si>
  <si>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</si>
  <si>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</si>
  <si>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</si>
  <si>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</si>
  <si>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</si>
  <si>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</si>
  <si>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</si>
  <si>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</si>
  <si>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</si>
  <si>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</si>
  <si>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</si>
  <si>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</si>
  <si>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</si>
  <si>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</si>
  <si>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</si>
  <si>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</si>
  <si>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</si>
  <si>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</si>
  <si>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</si>
  <si>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</si>
  <si>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</si>
  <si>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</si>
  <si>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</si>
  <si>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</si>
  <si>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</si>
  <si>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</si>
  <si>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</si>
  <si>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</si>
  <si>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</si>
  <si>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</si>
  <si>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</si>
  <si>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</si>
  <si>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</si>
  <si>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</si>
  <si>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</si>
  <si>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</si>
  <si>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</si>
  <si>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</si>
  <si>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</si>
  <si>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</si>
  <si>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</si>
  <si>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</si>
  <si>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</si>
  <si>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</si>
  <si>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</si>
  <si>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</si>
  <si>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</si>
  <si>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</si>
  <si>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</si>
  <si>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</si>
  <si>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</si>
  <si>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</si>
  <si>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</si>
  <si>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</si>
  <si>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</si>
  <si>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</si>
  <si>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</si>
  <si>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</si>
  <si>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</si>
  <si>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</si>
  <si>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</si>
  <si>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</si>
  <si>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</si>
  <si>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</si>
  <si>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</si>
  <si>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</si>
  <si>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</si>
  <si>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</si>
  <si>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</si>
  <si>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</si>
  <si>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</si>
  <si>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</si>
  <si>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</si>
  <si>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</si>
  <si>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</si>
  <si>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</si>
  <si>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</si>
  <si>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</si>
  <si>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</si>
  <si>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</si>
  <si>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</si>
  <si>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</si>
  <si>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</si>
  <si>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</si>
  <si>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</si>
  <si>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</si>
  <si>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</si>
  <si>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</si>
  <si>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</si>
  <si>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</si>
  <si>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</si>
  <si>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</si>
  <si>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</si>
  <si>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</si>
  <si>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</si>
  <si>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</si>
  <si>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</si>
  <si>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</si>
  <si>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</si>
  <si>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</si>
  <si>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</si>
  <si>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</si>
  <si>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</si>
  <si>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</si>
  <si>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</si>
  <si>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</si>
  <si>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</si>
  <si>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</si>
  <si>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</si>
  <si>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</si>
  <si>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</si>
  <si>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</si>
  <si>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</si>
  <si>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</si>
  <si>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</si>
  <si>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</si>
  <si>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</si>
  <si>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</si>
  <si>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</si>
  <si>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</si>
  <si>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</si>
  <si>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</si>
  <si>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</si>
  <si>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</si>
  <si>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</si>
  <si>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</si>
  <si>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</si>
  <si>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</si>
  <si>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</si>
  <si>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</si>
  <si>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</si>
  <si>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</si>
  <si>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</si>
  <si>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</si>
  <si>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</si>
  <si>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</si>
  <si>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</si>
  <si>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</si>
  <si>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</si>
  <si>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</si>
  <si>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</si>
  <si>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</si>
  <si>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</si>
  <si>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</si>
  <si>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</si>
  <si>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</si>
  <si>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</si>
  <si>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</si>
  <si>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</si>
  <si>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</si>
  <si>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</si>
  <si>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</si>
  <si>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</si>
  <si>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</si>
  <si>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</si>
  <si>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</si>
  <si>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</si>
  <si>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</si>
  <si>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</si>
  <si>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</si>
  <si>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</si>
  <si>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</si>
  <si>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</si>
  <si>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</si>
  <si>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</si>
  <si>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</si>
  <si>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</si>
  <si>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</si>
  <si>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</si>
  <si>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</si>
  <si>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</si>
  <si>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</si>
  <si>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</si>
  <si>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</si>
  <si>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</si>
  <si>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</si>
  <si>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</si>
  <si>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</si>
  <si>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</si>
  <si>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</si>
  <si>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</si>
  <si>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</si>
  <si>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</si>
  <si>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</si>
  <si>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</si>
  <si>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</si>
  <si>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</si>
  <si>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</si>
  <si>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</si>
  <si>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</si>
  <si>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</si>
  <si>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</si>
  <si>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</si>
  <si>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</si>
  <si>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</si>
  <si>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</si>
  <si>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</si>
  <si>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</si>
  <si>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</si>
  <si>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</si>
  <si>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</si>
  <si>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</si>
  <si>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</si>
  <si>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</si>
  <si>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</si>
  <si>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</si>
  <si>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</si>
  <si>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</si>
  <si>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</si>
  <si>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</si>
  <si>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</si>
  <si>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</si>
  <si>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</si>
  <si>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</si>
  <si>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</si>
  <si>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</si>
  <si>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</si>
  <si>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</si>
  <si>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</si>
  <si>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</si>
  <si>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</si>
  <si>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</si>
  <si>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</si>
  <si>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</si>
  <si>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</si>
  <si>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</si>
  <si>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</si>
  <si>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</si>
  <si>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</si>
  <si>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</si>
  <si>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</si>
  <si>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</si>
  <si>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</si>
  <si>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</si>
  <si>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</si>
  <si>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</si>
  <si>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</si>
  <si>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</si>
  <si>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</si>
  <si>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</si>
  <si>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</si>
  <si>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</si>
  <si>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</si>
  <si>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</si>
  <si>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</si>
  <si>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</si>
  <si>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</si>
  <si>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</si>
  <si>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</si>
  <si>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</si>
  <si>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</si>
  <si>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</si>
  <si>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</si>
  <si>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</si>
  <si>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</si>
  <si>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</si>
  <si>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</si>
  <si>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</si>
  <si>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</si>
  <si>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</si>
  <si>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</si>
  <si>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</si>
  <si>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</si>
  <si>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</si>
  <si>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</si>
  <si>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</si>
  <si>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</si>
  <si>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</si>
  <si>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</si>
  <si>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</si>
  <si>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</si>
  <si>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</si>
  <si>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</si>
  <si>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</si>
  <si>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</si>
  <si>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</si>
  <si>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</si>
  <si>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</si>
  <si>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</si>
  <si>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</si>
  <si>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</si>
  <si>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</si>
  <si>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</si>
  <si>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</si>
  <si>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</si>
  <si>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</si>
  <si>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</si>
  <si>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</si>
  <si>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</si>
  <si>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</si>
  <si>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</si>
  <si>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</si>
  <si>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</si>
  <si>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</si>
  <si>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</si>
  <si>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</si>
  <si>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</si>
  <si>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</si>
  <si>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</si>
  <si>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</si>
  <si>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</si>
  <si>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</si>
  <si>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</si>
  <si>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</si>
  <si>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</si>
  <si>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</si>
  <si>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</si>
  <si>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</si>
  <si>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</si>
  <si>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</si>
  <si>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</si>
  <si>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</si>
  <si>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</si>
  <si>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</si>
  <si>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</si>
  <si>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</si>
  <si>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</si>
  <si>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</si>
  <si>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</si>
  <si>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</si>
  <si>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</si>
  <si>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</si>
  <si>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</si>
  <si>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</si>
  <si>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</si>
  <si>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</si>
  <si>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</si>
  <si>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</si>
  <si>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</si>
  <si>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</si>
  <si>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</si>
  <si>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</si>
  <si>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</si>
  <si>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</si>
  <si>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</si>
  <si>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</si>
  <si>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</si>
  <si>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</si>
  <si>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</si>
  <si>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</si>
  <si>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</si>
  <si>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</si>
  <si>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</si>
  <si>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</si>
  <si>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</si>
  <si>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</si>
  <si>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</si>
  <si>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</si>
  <si>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</si>
  <si>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</si>
  <si>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</si>
  <si>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</si>
  <si>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</si>
  <si>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</si>
  <si>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</si>
  <si>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</si>
  <si>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</si>
  <si>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</si>
  <si>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</si>
  <si>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</si>
  <si>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</si>
  <si>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</si>
  <si>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</si>
  <si>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</si>
  <si>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</si>
  <si>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</si>
  <si>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</si>
  <si>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</si>
  <si>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</si>
  <si>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</si>
  <si>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</si>
  <si>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</si>
  <si>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</si>
  <si>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</si>
  <si>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</si>
  <si>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</si>
  <si>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</si>
  <si>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</si>
  <si>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</si>
  <si>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</si>
  <si>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</si>
  <si>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</si>
  <si>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</si>
  <si>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</si>
  <si>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</si>
  <si>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</si>
  <si>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</si>
  <si>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</si>
  <si>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</si>
  <si>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</si>
  <si>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</si>
  <si>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</si>
  <si>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</si>
  <si>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</si>
  <si>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</si>
  <si>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</si>
  <si>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</si>
  <si>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</si>
  <si>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</si>
  <si>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</si>
  <si>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</si>
  <si>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</si>
  <si>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</si>
  <si>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</si>
  <si>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</si>
  <si>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</si>
  <si>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</si>
  <si>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</si>
  <si>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</si>
  <si>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</si>
  <si>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</si>
  <si>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</si>
  <si>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</si>
  <si>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</si>
  <si>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</si>
  <si>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</si>
  <si>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</si>
  <si>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</si>
  <si>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</si>
  <si>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</si>
  <si>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</si>
  <si>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</si>
  <si>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</si>
  <si>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</si>
  <si>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</si>
  <si>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</si>
  <si>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</si>
  <si>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</si>
  <si>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</si>
  <si>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</si>
  <si>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</si>
  <si>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</si>
  <si>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</si>
  <si>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</si>
  <si>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</si>
  <si>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</si>
  <si>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</si>
  <si>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</si>
  <si>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</si>
  <si>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</si>
  <si>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</si>
  <si>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</si>
  <si>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</si>
  <si>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</si>
  <si>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</si>
  <si>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</si>
  <si>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</si>
  <si>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</si>
  <si>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</si>
  <si>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</si>
  <si>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</si>
  <si>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</si>
  <si>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</si>
  <si>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</si>
  <si>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</si>
  <si>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</si>
  <si>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</si>
  <si>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</si>
  <si>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</si>
  <si>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</si>
  <si>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</si>
  <si>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</si>
  <si>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</si>
  <si>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</si>
  <si>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</si>
  <si>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</si>
  <si>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</si>
  <si>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</si>
  <si>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</si>
  <si>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</si>
  <si>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</si>
  <si>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</si>
  <si>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</si>
  <si>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</si>
  <si>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</si>
  <si>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</si>
  <si>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</si>
  <si>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</si>
  <si>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</si>
  <si>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</si>
  <si>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</si>
  <si>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</si>
  <si>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</si>
  <si>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</si>
  <si>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</si>
  <si>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</si>
  <si>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</si>
  <si>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</si>
  <si>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</si>
  <si>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</si>
  <si>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</si>
  <si>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</si>
  <si>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</si>
  <si>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</si>
  <si>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</si>
  <si>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</si>
  <si>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</si>
  <si>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</si>
  <si>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</si>
  <si>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</si>
  <si>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</si>
  <si>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</si>
  <si>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</si>
  <si>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</si>
  <si>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</si>
  <si>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</si>
  <si>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</si>
  <si>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</si>
  <si>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</si>
  <si>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</si>
  <si>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</si>
  <si>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</si>
  <si>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</si>
  <si>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</si>
  <si>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</si>
  <si>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</si>
  <si>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</si>
  <si>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</si>
  <si>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</si>
  <si>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</si>
  <si>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</si>
  <si>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</si>
  <si>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</si>
  <si>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</si>
  <si>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</si>
  <si>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</si>
  <si>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</si>
  <si>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</si>
  <si>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</si>
  <si>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</si>
  <si>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</si>
  <si>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</si>
  <si>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</si>
  <si>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</si>
  <si>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</si>
  <si>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</si>
  <si>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</si>
  <si>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</si>
  <si>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</si>
  <si>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</si>
  <si>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</si>
  <si>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</si>
  <si>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</si>
  <si>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</si>
  <si>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</si>
  <si>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</si>
  <si>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</si>
  <si>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</si>
  <si>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</si>
  <si>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</si>
  <si>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</si>
  <si>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</si>
  <si>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</si>
  <si>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</si>
  <si>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</si>
  <si>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</si>
  <si>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</si>
  <si>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</si>
  <si>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</si>
  <si>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</si>
  <si>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</si>
  <si>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</si>
  <si>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</si>
  <si>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</si>
  <si>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</si>
  <si>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</si>
  <si>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</si>
  <si>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</si>
  <si>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</si>
  <si>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</si>
  <si>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</si>
  <si>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</si>
  <si>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</si>
  <si>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</si>
  <si>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</si>
  <si>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</si>
  <si>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</si>
  <si>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</si>
  <si>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</si>
  <si>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</si>
  <si>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</si>
  <si>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</si>
  <si>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</si>
  <si>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</si>
  <si>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</si>
  <si>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</si>
  <si>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</si>
  <si>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</si>
  <si>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</si>
  <si>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</si>
  <si>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</si>
  <si>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</si>
  <si>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</si>
  <si>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</si>
  <si>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</si>
  <si>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</si>
  <si>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</si>
  <si>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</si>
  <si>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</si>
  <si>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</si>
  <si>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</si>
  <si>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</si>
  <si>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</si>
  <si>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</si>
  <si>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</si>
  <si>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</si>
  <si>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</si>
  <si>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</si>
  <si>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</si>
  <si>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</si>
  <si>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</si>
  <si>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</si>
  <si>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</si>
  <si>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</si>
  <si>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</si>
  <si>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</si>
  <si>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</si>
  <si>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</si>
  <si>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</si>
  <si>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</si>
  <si>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</si>
  <si>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</si>
  <si>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</si>
  <si>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</si>
  <si>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</si>
  <si>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</si>
  <si>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</si>
  <si>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</si>
  <si>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</si>
  <si>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</si>
  <si>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</si>
  <si>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</si>
  <si>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</si>
  <si>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</si>
  <si>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</si>
  <si>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</si>
  <si>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</si>
  <si>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</si>
  <si>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</si>
  <si>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</si>
  <si>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</si>
  <si>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</si>
  <si>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</si>
  <si>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</si>
  <si>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</si>
  <si>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</si>
  <si>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</si>
  <si>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</si>
  <si>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</si>
  <si>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</si>
  <si>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</si>
  <si>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</si>
  <si>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</si>
  <si>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</si>
  <si>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</si>
  <si>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</si>
  <si>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</si>
  <si>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</si>
  <si>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</si>
  <si>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</si>
  <si>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</si>
  <si>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</si>
  <si>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</si>
  <si>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</si>
  <si>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</si>
  <si>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</si>
  <si>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</si>
  <si>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</si>
  <si>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</si>
  <si>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</si>
  <si>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</si>
  <si>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</si>
  <si>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</si>
  <si>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</si>
  <si>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</si>
  <si>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</si>
  <si>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</si>
  <si>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</si>
  <si>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</si>
  <si>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</si>
  <si>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</si>
  <si>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</si>
  <si>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</si>
  <si>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</si>
  <si>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</si>
  <si>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</si>
  <si>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</si>
  <si>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</si>
  <si>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</si>
  <si>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</si>
  <si>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</si>
  <si>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</si>
  <si>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</si>
  <si>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</si>
  <si>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</si>
  <si>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</si>
  <si>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</si>
  <si>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</si>
  <si>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</si>
  <si>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</si>
  <si>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</si>
  <si>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</si>
  <si>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</si>
  <si>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</si>
  <si>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</si>
  <si>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</si>
  <si>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</si>
  <si>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</si>
  <si>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</si>
  <si>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</si>
  <si>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</si>
  <si>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</si>
  <si>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</si>
  <si>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</si>
  <si>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</si>
  <si>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</si>
  <si>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</si>
  <si>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</si>
  <si>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</si>
  <si>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</si>
  <si>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</si>
  <si>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</si>
  <si>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</si>
  <si>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</si>
  <si>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</si>
  <si>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</si>
  <si>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</si>
  <si>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</si>
  <si>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</si>
  <si>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</si>
  <si>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</si>
  <si>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</si>
  <si>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</si>
  <si>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</si>
  <si>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</si>
  <si>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</si>
  <si>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</si>
  <si>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</si>
  <si>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</si>
  <si>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</si>
  <si>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</si>
  <si>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</si>
  <si>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</si>
  <si>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</si>
  <si>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</si>
  <si>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</si>
  <si>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</si>
  <si>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</si>
  <si>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</si>
  <si>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</si>
  <si>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</si>
  <si>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</si>
  <si>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</si>
  <si>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</si>
  <si>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</si>
  <si>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</si>
  <si>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</si>
  <si>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</si>
  <si>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</si>
  <si>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</si>
  <si>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</si>
  <si>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</si>
  <si>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</si>
  <si>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</si>
  <si>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</si>
  <si>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</si>
  <si>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</si>
  <si>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</si>
  <si>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</si>
  <si>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</si>
  <si>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</si>
  <si>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</si>
  <si>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</si>
  <si>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</si>
  <si>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</si>
  <si>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</si>
  <si>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</si>
  <si>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</si>
  <si>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</si>
  <si>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</si>
  <si>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</si>
  <si>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</si>
  <si>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</si>
  <si>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</si>
  <si>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</si>
  <si>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</si>
  <si>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</si>
  <si>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</si>
  <si>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</si>
  <si>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</si>
  <si>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</si>
  <si>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</si>
  <si>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</si>
  <si>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</si>
  <si>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</si>
  <si>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</si>
  <si>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</si>
  <si>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</si>
  <si>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</si>
  <si>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</si>
  <si>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</si>
  <si>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</si>
  <si>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</si>
  <si>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</si>
  <si>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</si>
  <si>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</si>
  <si>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</si>
  <si>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</si>
  <si>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</si>
  <si>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</si>
  <si>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</si>
  <si>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</si>
  <si>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</si>
  <si>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</si>
  <si>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</si>
  <si>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</si>
  <si>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</si>
  <si>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</si>
  <si>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</si>
  <si>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</si>
  <si>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</si>
  <si>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</si>
  <si>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</si>
  <si>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</si>
  <si>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</si>
  <si>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</si>
  <si>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</si>
  <si>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</si>
  <si>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</si>
  <si>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</si>
  <si>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</si>
  <si>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</si>
  <si>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</si>
  <si>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</si>
  <si>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</si>
  <si>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</si>
  <si>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</si>
  <si>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</si>
  <si>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</si>
  <si>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</si>
  <si>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</si>
  <si>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</si>
  <si>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</si>
  <si>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</si>
  <si>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</si>
  <si>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</si>
  <si>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</si>
  <si>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</si>
  <si>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</si>
  <si>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</si>
  <si>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</si>
  <si>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</si>
  <si>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</si>
  <si>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</si>
  <si>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</si>
  <si>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</si>
  <si>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</si>
  <si>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</si>
  <si>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</si>
  <si>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</si>
  <si>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</si>
  <si>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</si>
  <si>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</si>
  <si>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</si>
  <si>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</si>
  <si>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</si>
  <si>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</si>
  <si>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</si>
  <si>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</si>
  <si>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</si>
  <si>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</si>
  <si>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</si>
  <si>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</si>
  <si>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</si>
  <si>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</si>
  <si>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</si>
  <si>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</si>
  <si>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</si>
  <si>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</si>
  <si>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</si>
  <si>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</si>
  <si>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</si>
  <si>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</si>
  <si>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</si>
  <si>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</si>
  <si>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</si>
  <si>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</si>
  <si>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</si>
  <si>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</si>
  <si>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</si>
  <si>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</si>
  <si>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</si>
  <si>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</si>
  <si>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</si>
  <si>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</si>
  <si>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</si>
  <si>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</si>
  <si>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</si>
  <si>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</si>
  <si>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</si>
  <si>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</si>
  <si>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</si>
  <si>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</si>
  <si>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</si>
  <si>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</si>
  <si>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</si>
  <si>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</si>
  <si>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</si>
  <si>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</si>
  <si>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</si>
  <si>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</si>
  <si>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</si>
  <si>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</si>
  <si>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</si>
  <si>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</si>
  <si>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</si>
  <si>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</si>
  <si>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</si>
  <si>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</si>
  <si>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</si>
  <si>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</si>
  <si>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</si>
  <si>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</si>
  <si>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</si>
  <si>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</si>
  <si>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</si>
  <si>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</si>
  <si>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</si>
  <si>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</si>
  <si>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</si>
  <si>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</si>
  <si>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</si>
  <si>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</si>
  <si>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</si>
  <si>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</si>
  <si>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</si>
  <si>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</si>
  <si>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</si>
  <si>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</si>
  <si>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</si>
  <si>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</si>
  <si>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</si>
  <si>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</si>
  <si>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</si>
  <si>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</si>
  <si>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</si>
  <si>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</si>
  <si>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</si>
  <si>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</si>
  <si>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</si>
  <si>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</si>
  <si>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</si>
  <si>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</si>
  <si>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</si>
  <si>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</si>
  <si>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</si>
  <si>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</si>
  <si>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</si>
  <si>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</si>
  <si>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</si>
  <si>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</si>
  <si>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</si>
  <si>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</si>
  <si>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</si>
  <si>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</si>
  <si>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</si>
  <si>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</si>
  <si>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</si>
  <si>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</si>
  <si>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</si>
  <si>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</si>
  <si>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</si>
  <si>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</si>
  <si>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</si>
  <si>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</si>
  <si>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</si>
  <si>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</si>
  <si>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</si>
  <si>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</si>
  <si>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</si>
  <si>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</si>
  <si>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</si>
  <si>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</si>
  <si>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</si>
  <si>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</si>
  <si>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</si>
  <si>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</si>
  <si>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</si>
  <si>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</si>
  <si>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</si>
  <si>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</si>
  <si>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</si>
  <si>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</si>
  <si>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</si>
  <si>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</si>
  <si>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</si>
  <si>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</si>
  <si>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</si>
  <si>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</si>
  <si>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</si>
  <si>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</si>
  <si>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</si>
  <si>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</si>
  <si>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</si>
  <si>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</si>
  <si>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</si>
  <si>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</si>
  <si>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</si>
  <si>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</si>
  <si>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</si>
  <si>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</si>
  <si>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</si>
  <si>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</si>
  <si>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</si>
  <si>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</si>
  <si>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</si>
  <si>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</si>
  <si>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</si>
  <si>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</si>
  <si>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</si>
  <si>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</si>
  <si>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</si>
  <si>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</si>
  <si>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</si>
  <si>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</si>
  <si>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</si>
  <si>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</si>
  <si>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</si>
  <si>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</si>
  <si>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</si>
  <si>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</si>
  <si>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</si>
  <si>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</si>
  <si>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</si>
  <si>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</si>
  <si>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</si>
  <si>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</si>
  <si>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</si>
  <si>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</si>
  <si>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</si>
  <si>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</si>
  <si>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</si>
  <si>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</si>
  <si>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</si>
  <si>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</si>
  <si>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</si>
  <si>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</si>
  <si>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</si>
  <si>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</si>
  <si>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</si>
  <si>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</si>
  <si>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</si>
  <si>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</si>
  <si>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</si>
  <si>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</si>
  <si>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</si>
  <si>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</si>
  <si>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</si>
  <si>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</si>
  <si>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</si>
  <si>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</si>
  <si>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</si>
  <si>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</si>
  <si>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</si>
  <si>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</si>
  <si>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</si>
  <si>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</si>
  <si>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</si>
  <si>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</si>
  <si>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</si>
  <si>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</si>
  <si>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</si>
  <si>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</si>
  <si>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</si>
  <si>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</si>
  <si>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</si>
  <si>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</si>
  <si>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</si>
  <si>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</si>
  <si>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</si>
  <si>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</si>
  <si>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</si>
  <si>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</si>
  <si>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</si>
  <si>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</si>
  <si>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</si>
  <si>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</si>
  <si>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</si>
  <si>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</si>
  <si>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</si>
  <si>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</si>
  <si>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</si>
  <si>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</si>
  <si>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</si>
  <si>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</si>
  <si>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</si>
  <si>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</si>
  <si>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</si>
  <si>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</si>
  <si>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</si>
  <si>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</si>
  <si>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</si>
  <si>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</si>
  <si>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</si>
  <si>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</si>
  <si>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</si>
  <si>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</si>
  <si>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</si>
  <si>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</si>
  <si>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</si>
  <si>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</si>
  <si>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</si>
  <si>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</si>
  <si>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</si>
  <si>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</si>
  <si>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</si>
  <si>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</si>
  <si>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</si>
  <si>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</si>
  <si>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</si>
  <si>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</si>
  <si>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</si>
  <si>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</si>
  <si>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</si>
  <si>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</si>
  <si>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</si>
  <si>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</si>
  <si>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</si>
  <si>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</si>
  <si>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</si>
  <si>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</si>
  <si>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</si>
  <si>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</si>
  <si>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</si>
  <si>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</si>
  <si>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</si>
  <si>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</si>
  <si>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</si>
  <si>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</si>
  <si>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</si>
  <si>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</si>
  <si>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</si>
  <si>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</si>
  <si>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</si>
  <si>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</si>
  <si>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</si>
  <si>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</si>
  <si>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</si>
  <si>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</si>
  <si>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</si>
  <si>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</si>
  <si>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</si>
  <si>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</si>
  <si>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</si>
  <si>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</si>
  <si>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</si>
  <si>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</si>
  <si>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</si>
  <si>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</si>
  <si>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</si>
  <si>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</si>
  <si>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</si>
  <si>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</si>
  <si>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</si>
  <si>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</si>
  <si>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</si>
  <si>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</si>
  <si>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</si>
  <si>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</si>
  <si>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</si>
  <si>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</si>
  <si>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</si>
  <si>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</si>
  <si>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</si>
  <si>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</si>
  <si>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</si>
  <si>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</si>
  <si>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</si>
  <si>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</si>
  <si>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</si>
  <si>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</si>
  <si>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</si>
  <si>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</si>
  <si>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</si>
  <si>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</si>
  <si>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</si>
  <si>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</si>
  <si>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</si>
  <si>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</si>
  <si>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</si>
  <si>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</si>
  <si>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</si>
  <si>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</si>
  <si>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</si>
  <si>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</si>
  <si>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</si>
  <si>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</si>
  <si>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</si>
  <si>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</si>
  <si>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</si>
  <si>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</si>
  <si>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</si>
  <si>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</si>
  <si>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</si>
  <si>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</si>
  <si>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</si>
  <si>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</si>
  <si>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</si>
  <si>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</si>
  <si>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</si>
  <si>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</si>
  <si>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</si>
  <si>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</si>
  <si>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</si>
  <si>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</si>
  <si>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</si>
  <si>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</si>
  <si>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</si>
  <si>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</si>
  <si>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</si>
  <si>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</si>
  <si>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</si>
  <si>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</si>
  <si>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</si>
  <si>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</si>
  <si>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</si>
  <si>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</si>
  <si>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</si>
  <si>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</si>
  <si>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</si>
  <si>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</si>
  <si>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</si>
  <si>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</si>
  <si>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</si>
  <si>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</si>
  <si>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</si>
  <si>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</si>
  <si>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</si>
  <si>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</si>
  <si>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</si>
  <si>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</si>
  <si>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</si>
  <si>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</si>
  <si>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</si>
  <si>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</si>
  <si>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</si>
  <si>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</si>
  <si>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</si>
  <si>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</si>
  <si>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</si>
  <si>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</si>
  <si>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</si>
  <si>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</si>
  <si>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</si>
  <si>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</si>
  <si>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</si>
  <si>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</si>
  <si>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</si>
  <si>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</si>
  <si>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</si>
  <si>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</si>
  <si>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</si>
  <si>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</si>
  <si>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</si>
  <si>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</si>
  <si>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</si>
  <si>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</si>
  <si>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</si>
  <si>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</si>
  <si>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</si>
  <si>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</si>
  <si>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</si>
  <si>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</si>
  <si>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</si>
  <si>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</si>
  <si>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</si>
  <si>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</si>
  <si>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</si>
  <si>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</si>
  <si>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</si>
  <si>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</si>
  <si>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</si>
  <si>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</si>
  <si>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</si>
  <si>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</si>
  <si>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</si>
  <si>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</si>
  <si>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</si>
  <si>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</si>
  <si>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</si>
  <si>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</si>
  <si>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</si>
  <si>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</si>
  <si>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</si>
  <si>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</si>
  <si>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</si>
  <si>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</si>
  <si>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</si>
  <si>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</si>
  <si>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</si>
  <si>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</si>
  <si>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</si>
  <si>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</si>
  <si>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</si>
  <si>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</si>
  <si>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</si>
  <si>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</si>
  <si>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</si>
  <si>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</si>
  <si>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</si>
  <si>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</si>
  <si>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</si>
  <si>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</si>
  <si>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</si>
  <si>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</si>
  <si>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</si>
  <si>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</si>
  <si>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</si>
  <si>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</si>
  <si>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</si>
  <si>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</si>
  <si>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</si>
  <si>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</si>
  <si>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</si>
  <si>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</si>
  <si>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</si>
  <si>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</si>
  <si>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</si>
  <si>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</si>
  <si>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</si>
  <si>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</si>
  <si>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</si>
  <si>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</si>
  <si>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</si>
  <si>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</si>
  <si>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</si>
  <si>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</si>
  <si>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</si>
  <si>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</si>
  <si>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</si>
  <si>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</si>
  <si>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</si>
  <si>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</si>
  <si>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</si>
  <si>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</si>
  <si>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</si>
  <si>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</si>
  <si>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</si>
  <si>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</si>
  <si>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</si>
  <si>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</si>
  <si>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</si>
  <si>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</si>
  <si>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</si>
  <si>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</si>
  <si>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</si>
  <si>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</si>
  <si>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</si>
  <si>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</si>
  <si>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</si>
  <si>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</si>
  <si>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</si>
  <si>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</si>
  <si>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</si>
  <si>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</si>
  <si>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</si>
  <si>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</si>
  <si>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</si>
  <si>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</si>
  <si>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</si>
  <si>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</si>
  <si>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</si>
  <si>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</si>
  <si>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</si>
  <si>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</si>
  <si>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</si>
  <si>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</si>
  <si>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</si>
  <si>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</si>
  <si>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</si>
  <si>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</si>
  <si>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</si>
  <si>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</si>
  <si>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</si>
  <si>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</si>
  <si>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</si>
  <si>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</si>
  <si>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</si>
  <si>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</si>
  <si>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</si>
  <si>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</si>
  <si>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</si>
  <si>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</si>
  <si>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</si>
  <si>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</si>
  <si>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</si>
  <si>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</si>
  <si>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</si>
  <si>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</si>
  <si>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</si>
  <si>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</si>
  <si>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</si>
  <si>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</si>
  <si>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</si>
  <si>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</si>
  <si>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</si>
  <si>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</si>
  <si>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</si>
  <si>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</si>
  <si>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</si>
  <si>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</si>
  <si>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</si>
  <si>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</si>
  <si>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</si>
  <si>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</si>
  <si>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</si>
  <si>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</si>
  <si>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</si>
  <si>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</si>
  <si>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</si>
  <si>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</si>
  <si>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</si>
  <si>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</si>
  <si>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</si>
  <si>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</si>
  <si>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</si>
  <si>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</si>
  <si>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</si>
  <si>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</si>
  <si>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</si>
  <si>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</si>
  <si>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</si>
  <si>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</si>
  <si>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</si>
  <si>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</si>
  <si>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</si>
  <si>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</si>
  <si>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</si>
  <si>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</si>
  <si>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</si>
  <si>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</si>
  <si>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</si>
  <si>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</si>
  <si>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</si>
  <si>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</si>
  <si>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</si>
  <si>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</si>
  <si>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</si>
  <si>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</si>
  <si>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</si>
  <si>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</si>
  <si>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</si>
  <si>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</si>
  <si>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</si>
  <si>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</si>
  <si>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</si>
  <si>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</si>
  <si>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</si>
  <si>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</si>
  <si>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</si>
  <si>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</si>
  <si>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</si>
  <si>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</si>
  <si>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</si>
  <si>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</si>
  <si>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</si>
  <si>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</si>
  <si>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</si>
  <si>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</si>
  <si>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</si>
  <si>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</si>
  <si>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</si>
  <si>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</si>
  <si>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</si>
  <si>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</si>
  <si>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</si>
  <si>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</si>
  <si>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</si>
  <si>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</si>
  <si>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</si>
  <si>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</si>
  <si>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</si>
  <si>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</si>
  <si>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</si>
  <si>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</si>
  <si>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</si>
  <si>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</si>
  <si>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</si>
  <si>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</si>
  <si>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</si>
  <si>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</si>
  <si>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</si>
  <si>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</si>
  <si>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</si>
  <si>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</si>
  <si>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</si>
  <si>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</si>
  <si>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</si>
  <si>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</si>
  <si>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</si>
  <si>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</si>
  <si>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</si>
  <si>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</si>
  <si>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</si>
  <si>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</si>
  <si>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</si>
  <si>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</si>
  <si>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</si>
  <si>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</si>
  <si>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</si>
  <si>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</si>
  <si>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</si>
  <si>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</si>
  <si>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</si>
  <si>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</si>
  <si>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</si>
  <si>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</si>
  <si>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</si>
  <si>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</si>
  <si>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</si>
  <si>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</si>
  <si>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</si>
  <si>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</si>
  <si>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</si>
  <si>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</si>
  <si>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</si>
  <si>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</si>
  <si>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</si>
  <si>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</si>
  <si>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</si>
  <si>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</si>
  <si>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</si>
  <si>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</si>
  <si>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</si>
  <si>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</si>
  <si>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</si>
  <si>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</si>
  <si>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</si>
  <si>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</si>
  <si>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</si>
  <si>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</si>
  <si>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</si>
  <si>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</si>
  <si>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</si>
  <si>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</si>
  <si>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</si>
  <si>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</si>
  <si>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</si>
  <si>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</si>
  <si>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</si>
  <si>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</si>
  <si>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</si>
  <si>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</si>
  <si>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</si>
  <si>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</si>
  <si>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</si>
  <si>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</si>
  <si>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</si>
  <si>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</si>
  <si>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</si>
  <si>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</si>
  <si>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</si>
  <si>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</si>
  <si>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</si>
  <si>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</si>
  <si>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</si>
  <si>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</si>
  <si>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</si>
  <si>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</si>
  <si>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</si>
  <si>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</si>
  <si>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</si>
  <si>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</si>
  <si>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</si>
  <si>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</si>
  <si>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</si>
  <si>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</si>
  <si>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</si>
  <si>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</si>
  <si>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</si>
  <si>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</si>
  <si>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</si>
  <si>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</si>
  <si>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</si>
  <si>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</si>
  <si>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</si>
  <si>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</si>
  <si>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</si>
  <si>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</si>
  <si>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</si>
  <si>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</si>
  <si>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</si>
  <si>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</si>
  <si>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</si>
  <si>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</si>
  <si>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</si>
  <si>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</si>
  <si>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</si>
  <si>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</si>
  <si>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</si>
  <si>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</si>
  <si>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</si>
  <si>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</si>
  <si>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</si>
  <si>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</si>
  <si>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</si>
  <si>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</si>
  <si>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</si>
  <si>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</si>
  <si>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</si>
  <si>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</si>
  <si>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</si>
  <si>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</si>
  <si>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</si>
  <si>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</si>
  <si>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</si>
  <si>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</si>
  <si>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</si>
  <si>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</si>
  <si>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</si>
  <si>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</si>
  <si>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</si>
  <si>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</si>
  <si>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</si>
  <si>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</si>
  <si>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</si>
  <si>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</si>
  <si>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</si>
  <si>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</si>
  <si>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</si>
  <si>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</si>
  <si>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</si>
  <si>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</si>
  <si>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</si>
  <si>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</si>
  <si>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</si>
  <si>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</si>
  <si>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</si>
  <si>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</si>
  <si>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</si>
  <si>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</si>
  <si>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</si>
  <si>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</si>
  <si>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</si>
  <si>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</si>
  <si>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</si>
  <si>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</si>
  <si>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</si>
  <si>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</si>
  <si>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</si>
  <si>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</si>
  <si>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</si>
  <si>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</si>
  <si>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</si>
  <si>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</si>
  <si>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</si>
  <si>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</si>
  <si>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</si>
  <si>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</si>
  <si>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</si>
  <si>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</si>
  <si>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</si>
  <si>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</si>
  <si>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</si>
  <si>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</si>
  <si>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</si>
  <si>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</si>
  <si>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</si>
  <si>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</si>
  <si>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</si>
  <si>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</si>
  <si>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</si>
  <si>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</si>
  <si>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</si>
  <si>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</si>
  <si>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</si>
  <si>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</si>
  <si>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</si>
  <si>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</si>
  <si>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</si>
  <si>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</si>
  <si>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</si>
  <si>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</si>
  <si>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</si>
  <si>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</si>
  <si>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</si>
  <si>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</si>
  <si>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</si>
  <si>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</si>
  <si>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</si>
  <si>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</si>
  <si>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</si>
  <si>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</si>
  <si>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</si>
  <si>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</si>
  <si>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</si>
  <si>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</si>
  <si>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</si>
  <si>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</si>
  <si>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</si>
  <si>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</si>
  <si>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</si>
  <si>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</si>
  <si>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</si>
  <si>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</si>
  <si>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</si>
  <si>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</si>
  <si>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</si>
  <si>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</si>
  <si>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</si>
  <si>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</si>
  <si>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</si>
  <si>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</si>
  <si>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</si>
  <si>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</si>
  <si>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</si>
  <si>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</si>
  <si>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</si>
  <si>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</si>
  <si>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</si>
  <si>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</si>
  <si>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</si>
  <si>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</si>
  <si>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</si>
  <si>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</si>
  <si>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</si>
  <si>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</si>
  <si>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</si>
  <si>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</si>
  <si>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</si>
  <si>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</si>
  <si>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</si>
  <si>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</si>
  <si>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</si>
  <si>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</si>
  <si>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</si>
  <si>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</si>
  <si>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</si>
  <si>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</si>
  <si>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</si>
  <si>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</si>
  <si>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</si>
  <si>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</si>
  <si>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</si>
  <si>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</si>
  <si>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</si>
  <si>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</si>
  <si>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</si>
  <si>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</si>
  <si>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</si>
  <si>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</si>
  <si>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</si>
  <si>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</si>
  <si>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</si>
  <si>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</si>
  <si>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</si>
  <si>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</si>
  <si>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</si>
  <si>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</si>
  <si>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</si>
  <si>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</si>
  <si>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</si>
  <si>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</si>
  <si>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</si>
  <si>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</si>
  <si>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</si>
  <si>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</si>
  <si>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</si>
  <si>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</si>
  <si>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</si>
  <si>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</si>
  <si>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</si>
  <si>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</si>
  <si>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</si>
  <si>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</si>
  <si>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</si>
  <si>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</si>
  <si>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</si>
  <si>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</si>
  <si>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</si>
  <si>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</si>
  <si>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</si>
  <si>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</si>
  <si>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</si>
  <si>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</si>
  <si>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</si>
  <si>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</si>
  <si>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</si>
  <si>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</si>
  <si>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</si>
  <si>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</si>
  <si>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</si>
  <si>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</si>
  <si>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</si>
  <si>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</si>
  <si>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</si>
  <si>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</si>
  <si>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</si>
  <si>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</si>
  <si>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</si>
  <si>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</si>
  <si>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</si>
  <si>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</si>
  <si>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</si>
  <si>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</si>
  <si>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</si>
  <si>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</si>
  <si>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</si>
  <si>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</si>
  <si>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</si>
  <si>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</si>
  <si>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</si>
  <si>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</si>
  <si>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</si>
  <si>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</si>
  <si>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</si>
  <si>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</si>
  <si>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</si>
  <si>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</si>
  <si>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</si>
  <si>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</si>
  <si>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</si>
  <si>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</si>
  <si>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</si>
  <si>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</si>
  <si>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</si>
  <si>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</si>
  <si>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</si>
  <si>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</si>
  <si>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</si>
  <si>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</si>
  <si>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</si>
  <si>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</si>
  <si>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</si>
  <si>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</si>
  <si>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</si>
  <si>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</si>
  <si>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</si>
  <si>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</si>
  <si>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</si>
  <si>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</si>
  <si>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</si>
  <si>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</si>
  <si>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</si>
  <si>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</si>
  <si>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</si>
  <si>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</si>
  <si>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</si>
  <si>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</si>
  <si>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</si>
  <si>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</si>
  <si>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</si>
  <si>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</si>
  <si>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</si>
  <si>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</si>
  <si>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</si>
  <si>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</si>
  <si>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</si>
  <si>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</si>
  <si>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</si>
  <si>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</si>
  <si>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</si>
  <si>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</si>
  <si>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</si>
  <si>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</si>
  <si>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</si>
  <si>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</si>
  <si>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</si>
  <si>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</si>
  <si>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</si>
  <si>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</si>
  <si>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</si>
  <si>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</si>
  <si>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</si>
  <si>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</si>
  <si>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</si>
  <si>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</si>
  <si>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</si>
  <si>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</si>
  <si>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</si>
  <si>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</si>
  <si>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</si>
  <si>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</si>
  <si>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</si>
  <si>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</si>
  <si>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</si>
  <si>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</si>
  <si>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</si>
  <si>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</si>
  <si>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</si>
  <si>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</si>
  <si>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</si>
  <si>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</si>
  <si>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</si>
  <si>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</si>
  <si>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</si>
  <si>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</si>
  <si>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</si>
  <si>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</si>
  <si>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</si>
  <si>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</si>
  <si>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</si>
  <si>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</si>
  <si>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</si>
  <si>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</si>
  <si>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</si>
  <si>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</si>
  <si>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</si>
  <si>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</si>
  <si>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</si>
  <si>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</si>
  <si>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</si>
  <si>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</si>
  <si>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</si>
  <si>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</si>
  <si>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</si>
  <si>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</si>
  <si>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</si>
  <si>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</si>
  <si>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</si>
  <si>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</si>
  <si>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</si>
  <si>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</si>
  <si>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</si>
  <si>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</si>
  <si>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</si>
  <si>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</si>
  <si>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</si>
  <si>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</si>
  <si>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</si>
  <si>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</si>
  <si>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</si>
  <si>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</si>
  <si>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</si>
  <si>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</si>
  <si>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</si>
  <si>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</si>
  <si>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</si>
  <si>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</si>
  <si>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</si>
  <si>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</si>
  <si>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</si>
  <si>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</si>
  <si>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</si>
  <si>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</si>
  <si>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</si>
  <si>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</si>
  <si>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</si>
  <si>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</si>
  <si>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</si>
  <si>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</si>
  <si>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</si>
  <si>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</si>
  <si>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</si>
  <si>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</si>
  <si>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</si>
  <si>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</si>
  <si>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</si>
  <si>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</si>
  <si>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</si>
  <si>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</si>
  <si>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</si>
  <si>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</si>
  <si>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</si>
  <si>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</si>
  <si>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</si>
  <si>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</si>
  <si>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</si>
  <si>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</si>
  <si>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</si>
  <si>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</si>
  <si>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</si>
  <si>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</si>
  <si>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</si>
  <si>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</si>
  <si>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</si>
  <si>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</si>
  <si>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</si>
  <si>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</si>
  <si>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</si>
  <si>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</si>
  <si>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</si>
  <si>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</si>
  <si>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</si>
  <si>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</si>
  <si>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</si>
  <si>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</si>
  <si>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</si>
  <si>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</si>
  <si>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</si>
  <si>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</si>
  <si>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</si>
  <si>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</si>
  <si>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</si>
  <si>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</si>
  <si>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</si>
  <si>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</si>
  <si>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</si>
  <si>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</si>
  <si>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</si>
  <si>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</si>
  <si>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</si>
  <si>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</si>
  <si>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</si>
  <si>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</si>
  <si>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</si>
  <si>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</si>
  <si>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</si>
  <si>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</si>
  <si>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</si>
  <si>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</si>
  <si>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</si>
  <si>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</si>
  <si>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</si>
  <si>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</si>
  <si>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</si>
  <si>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</si>
  <si>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</si>
  <si>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</si>
  <si>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</si>
  <si>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</si>
  <si>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</si>
  <si>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</si>
  <si>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</si>
  <si>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</si>
  <si>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</si>
  <si>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</si>
  <si>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</si>
  <si>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</si>
  <si>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</si>
  <si>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</si>
  <si>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</si>
  <si>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</si>
  <si>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</si>
  <si>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</si>
  <si>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</si>
  <si>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</si>
  <si>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</si>
  <si>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</si>
  <si>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</si>
  <si>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</si>
  <si>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</si>
  <si>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</si>
  <si>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</si>
  <si>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</si>
  <si>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</si>
  <si>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</si>
  <si>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</si>
  <si>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</si>
  <si>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</si>
  <si>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</si>
  <si>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</si>
  <si>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</si>
  <si>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</si>
  <si>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</si>
  <si>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</si>
  <si>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</si>
  <si>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</si>
  <si>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</si>
  <si>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</si>
  <si>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</si>
  <si>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</si>
  <si>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</si>
  <si>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</si>
  <si>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</si>
  <si>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</si>
  <si>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</si>
  <si>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</si>
  <si>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</si>
  <si>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</si>
  <si>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</si>
  <si>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</si>
  <si>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</si>
  <si>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</si>
  <si>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</si>
  <si>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</si>
  <si>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</si>
  <si>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</si>
  <si>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</si>
  <si>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</si>
  <si>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</si>
  <si>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</si>
  <si>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</si>
  <si>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</si>
  <si>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</si>
  <si>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</si>
  <si>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</si>
  <si>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</si>
  <si>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</si>
  <si>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</si>
  <si>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</si>
  <si>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</si>
  <si>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</si>
  <si>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</si>
  <si>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</si>
  <si>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</si>
  <si>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</si>
  <si>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</si>
  <si>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</si>
  <si>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</si>
  <si>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</si>
  <si>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</si>
  <si>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</si>
  <si>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</si>
  <si>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</si>
  <si>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</si>
  <si>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</si>
  <si>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</si>
  <si>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</si>
  <si>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</si>
  <si>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</si>
  <si>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</si>
  <si>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</si>
  <si>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</si>
  <si>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</si>
  <si>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</si>
  <si>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</si>
  <si>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</si>
  <si>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</si>
  <si>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</si>
  <si>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</si>
  <si>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</si>
  <si>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</si>
  <si>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</si>
  <si>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</si>
  <si>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</si>
  <si>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</si>
  <si>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</si>
  <si>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</si>
  <si>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</si>
  <si>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</si>
  <si>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</si>
  <si>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</si>
  <si>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</si>
  <si>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</si>
  <si>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</si>
  <si>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</si>
  <si>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</si>
  <si>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</si>
  <si>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</si>
  <si>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</si>
  <si>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</si>
  <si>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</si>
  <si>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</si>
  <si>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</si>
  <si>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</si>
  <si>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</si>
  <si>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</si>
  <si>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</si>
  <si>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</si>
  <si>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</si>
  <si>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</si>
  <si>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</si>
  <si>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</si>
  <si>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</si>
  <si>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</si>
  <si>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</si>
  <si>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</si>
  <si>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</si>
  <si>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</si>
  <si>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</si>
  <si>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</si>
  <si>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</si>
  <si>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</si>
  <si>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</si>
  <si>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</si>
  <si>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</si>
  <si>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</si>
  <si>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</si>
  <si>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</si>
  <si>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</si>
  <si>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</si>
  <si>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</si>
  <si>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</si>
  <si>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</si>
  <si>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</si>
  <si>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</si>
  <si>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</si>
  <si>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</si>
  <si>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</si>
  <si>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</si>
  <si>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</si>
  <si>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</si>
  <si>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</si>
  <si>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</si>
  <si>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</si>
  <si>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</si>
  <si>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</si>
  <si>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</si>
  <si>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</si>
  <si>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</si>
  <si>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</si>
  <si>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</si>
  <si>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</si>
  <si>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</si>
  <si>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</si>
  <si>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</si>
  <si>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</si>
  <si>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</si>
  <si>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</si>
  <si>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</si>
  <si>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</si>
  <si>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</si>
  <si>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</si>
  <si>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</si>
  <si>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</si>
  <si>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</si>
  <si>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</si>
  <si>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</si>
  <si>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</si>
  <si>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</si>
  <si>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</si>
  <si>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</si>
  <si>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</si>
  <si>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</si>
  <si>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</si>
  <si>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</si>
  <si>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</si>
  <si>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</si>
  <si>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</si>
  <si>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</si>
  <si>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</si>
  <si>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</si>
  <si>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</si>
  <si>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</si>
  <si>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</si>
  <si>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</si>
  <si>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</si>
  <si>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</si>
  <si>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</si>
  <si>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</si>
  <si>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</si>
  <si>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</si>
  <si>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</si>
  <si>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</si>
  <si>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</si>
  <si>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</si>
  <si>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</si>
  <si>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</si>
  <si>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</si>
  <si>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</si>
  <si>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</si>
  <si>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</si>
  <si>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</si>
  <si>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</si>
  <si>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</si>
  <si>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</si>
  <si>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</si>
  <si>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</si>
  <si>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</si>
  <si>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</si>
  <si>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</si>
  <si>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</si>
  <si>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</si>
  <si>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</si>
  <si>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</si>
  <si>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</si>
  <si>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</si>
  <si>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</si>
  <si>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</si>
  <si>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</si>
  <si>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</si>
  <si>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</si>
  <si>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</si>
  <si>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</si>
  <si>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</si>
  <si>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</si>
  <si>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</si>
  <si>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</si>
  <si>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</si>
  <si>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</si>
  <si>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</si>
  <si>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</si>
  <si>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</si>
  <si>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</si>
  <si>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</si>
  <si>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</si>
  <si>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</si>
  <si>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</si>
  <si>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</si>
  <si>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</si>
  <si>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</si>
  <si>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</si>
  <si>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</si>
  <si>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</si>
  <si>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</si>
  <si>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</si>
  <si>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</si>
  <si>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</si>
  <si>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</si>
  <si>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</si>
  <si>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</si>
  <si>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</si>
  <si>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</si>
  <si>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</si>
  <si>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</si>
  <si>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</si>
  <si>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</si>
  <si>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</si>
  <si>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</si>
  <si>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</si>
  <si>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</si>
  <si>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</si>
  <si>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</si>
  <si>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</si>
  <si>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</si>
  <si>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</si>
  <si>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</si>
  <si>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</si>
  <si>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</si>
  <si>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</si>
  <si>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</si>
  <si>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</si>
  <si>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</si>
  <si>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</si>
  <si>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</si>
  <si>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</si>
  <si>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</si>
  <si>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</si>
  <si>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</si>
  <si>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</si>
  <si>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</si>
  <si>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</si>
  <si>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</si>
  <si>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</si>
  <si>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</si>
  <si>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</si>
  <si>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</si>
  <si>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</si>
  <si>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</si>
  <si>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</si>
  <si>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</si>
  <si>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</si>
  <si>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</si>
  <si>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</si>
  <si>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</si>
  <si>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</si>
  <si>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</si>
  <si>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</si>
  <si>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</si>
  <si>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</si>
  <si>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</si>
  <si>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</si>
  <si>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</si>
  <si>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</si>
  <si>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</si>
  <si>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</si>
  <si>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</si>
  <si>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</si>
  <si>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</si>
  <si>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</si>
  <si>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</si>
  <si>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</si>
  <si>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</si>
  <si>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</si>
  <si>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</si>
  <si>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</si>
  <si>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</si>
  <si>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</si>
  <si>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</si>
  <si>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</si>
  <si>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</si>
  <si>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</si>
  <si>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</si>
  <si>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</si>
  <si>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</si>
  <si>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</si>
  <si>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</si>
  <si>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</si>
  <si>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</si>
  <si>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</si>
  <si>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</si>
  <si>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</si>
  <si>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</si>
  <si>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</si>
  <si>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</si>
  <si>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</si>
  <si>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</si>
  <si>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</si>
  <si>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</si>
  <si>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</si>
  <si>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</si>
  <si>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</si>
  <si>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</si>
  <si>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</si>
  <si>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</si>
  <si>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</si>
  <si>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</si>
  <si>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</si>
  <si>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</si>
  <si>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</si>
  <si>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</si>
  <si>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</si>
  <si>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</si>
  <si>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</si>
  <si>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</si>
  <si>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</si>
  <si>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</si>
  <si>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</si>
  <si>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</si>
  <si>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</si>
  <si>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</si>
  <si>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</si>
  <si>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</si>
  <si>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</si>
  <si>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</si>
  <si>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</si>
  <si>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</si>
  <si>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</si>
  <si>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</si>
  <si>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</si>
  <si>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</si>
  <si>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</si>
  <si>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</si>
  <si>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</si>
  <si>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</si>
  <si>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</si>
  <si>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</si>
  <si>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</si>
  <si>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</si>
  <si>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</si>
  <si>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</si>
  <si>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</si>
  <si>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</si>
  <si>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</si>
  <si>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</si>
  <si>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</si>
  <si>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</si>
  <si>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</si>
  <si>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</si>
  <si>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</si>
  <si>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</si>
  <si>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</si>
  <si>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</si>
  <si>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</si>
  <si>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</si>
  <si>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</si>
  <si>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</si>
  <si>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</si>
  <si>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</si>
  <si>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</si>
  <si>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</si>
  <si>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</si>
  <si>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</si>
  <si>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</si>
  <si>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</si>
  <si>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</si>
  <si>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</si>
  <si>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</si>
  <si>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</si>
  <si>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</si>
  <si>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</si>
  <si>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</si>
  <si>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</si>
  <si>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</si>
  <si>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</si>
  <si>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</si>
  <si>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</si>
  <si>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</si>
  <si>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</si>
  <si>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</si>
  <si>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</si>
  <si>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</si>
  <si>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</si>
  <si>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</si>
  <si>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</si>
  <si>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</si>
  <si>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</si>
  <si>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</si>
  <si>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</si>
  <si>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</si>
  <si>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</si>
  <si>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</si>
  <si>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</si>
  <si>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</si>
  <si>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</si>
  <si>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</si>
  <si>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</si>
  <si>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</si>
  <si>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</si>
  <si>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</si>
  <si>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</si>
  <si>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</si>
  <si>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</si>
  <si>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</si>
  <si>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</si>
  <si>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</si>
  <si>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</si>
  <si>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</si>
  <si>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</si>
  <si>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</si>
  <si>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</si>
  <si>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</si>
  <si>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</si>
  <si>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</si>
  <si>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</si>
  <si>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</si>
  <si>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</si>
  <si>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</si>
  <si>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</si>
  <si>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</si>
  <si>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</si>
  <si>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</si>
  <si>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</si>
  <si>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</si>
  <si>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</si>
  <si>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</si>
  <si>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</si>
  <si>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</si>
  <si>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</si>
  <si>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</si>
  <si>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</si>
  <si>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</si>
  <si>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</si>
  <si>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</si>
  <si>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</si>
  <si>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</si>
  <si>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</si>
  <si>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</si>
  <si>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</si>
  <si>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</si>
  <si>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</si>
  <si>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</si>
  <si>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</si>
  <si>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</si>
  <si>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</si>
  <si>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</si>
  <si>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</si>
  <si>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</si>
  <si>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</si>
  <si>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</si>
  <si>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</si>
  <si>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</si>
  <si>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</si>
  <si>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</si>
  <si>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</si>
  <si>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</si>
  <si>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</si>
  <si>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</si>
  <si>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</si>
  <si>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</si>
  <si>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</si>
  <si>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</si>
  <si>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</si>
  <si>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</si>
  <si>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</si>
  <si>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</si>
  <si>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</si>
  <si>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</si>
  <si>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</si>
  <si>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</si>
  <si>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</si>
  <si>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</si>
  <si>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</si>
  <si>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</si>
  <si>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</si>
  <si>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</si>
  <si>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</si>
  <si>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</si>
  <si>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</si>
  <si>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</si>
  <si>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</si>
  <si>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</si>
  <si>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</si>
  <si>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</si>
  <si>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</si>
  <si>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</si>
  <si>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</si>
  <si>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</si>
  <si>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</si>
  <si>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</si>
  <si>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</si>
  <si>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</si>
  <si>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</si>
  <si>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</si>
  <si>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</si>
  <si>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</si>
  <si>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</si>
  <si>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</si>
  <si>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</si>
  <si>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</si>
  <si>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</si>
  <si>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</si>
  <si>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</si>
  <si>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</si>
  <si>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</si>
  <si>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</si>
  <si>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</si>
  <si>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</si>
  <si>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</si>
  <si>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</si>
  <si>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</si>
  <si>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</si>
  <si>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</si>
  <si>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</si>
  <si>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</si>
  <si>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</si>
  <si>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</si>
  <si>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</si>
  <si>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</si>
  <si>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</si>
  <si>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</si>
  <si>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</si>
  <si>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</si>
  <si>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</si>
  <si>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</si>
  <si>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</si>
  <si>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</si>
  <si>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</si>
  <si>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</si>
  <si>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</si>
  <si>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</si>
  <si>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</si>
  <si>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</si>
  <si>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</si>
  <si>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</si>
  <si>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</si>
  <si>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</si>
  <si>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</si>
  <si>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</si>
  <si>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</si>
  <si>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</si>
  <si>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</si>
  <si>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</si>
  <si>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</si>
  <si>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</si>
  <si>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</si>
  <si>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</si>
  <si>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</si>
  <si>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</si>
  <si>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</si>
  <si>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</si>
  <si>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</si>
  <si>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</si>
  <si>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</si>
  <si>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</si>
  <si>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</si>
  <si>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</si>
  <si>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</si>
  <si>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</si>
  <si>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</si>
  <si>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</si>
  <si>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</si>
  <si>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</si>
  <si>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</si>
  <si>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</si>
  <si>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</si>
  <si>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</si>
  <si>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</si>
  <si>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</si>
  <si>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</si>
  <si>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</si>
  <si>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</si>
  <si>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</si>
  <si>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</si>
  <si>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</si>
  <si>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</si>
  <si>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</si>
  <si>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</si>
  <si>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</si>
  <si>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</si>
  <si>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</si>
  <si>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</si>
  <si>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</si>
  <si>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</si>
  <si>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</si>
  <si>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</si>
  <si>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</si>
  <si>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</si>
  <si>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</si>
  <si>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</si>
  <si>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</si>
  <si>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</si>
  <si>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</si>
  <si>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</si>
  <si>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</si>
  <si>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</si>
  <si>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</si>
  <si>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</si>
  <si>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</si>
  <si>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</si>
  <si>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</si>
  <si>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</si>
  <si>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</si>
  <si>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</si>
  <si>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</si>
  <si>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</si>
  <si>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</si>
  <si>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</si>
  <si>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</si>
  <si>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</si>
  <si>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</si>
  <si>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</si>
  <si>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</si>
  <si>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</si>
  <si>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</si>
  <si>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</si>
  <si>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</si>
  <si>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</si>
  <si>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</si>
  <si>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</si>
  <si>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</si>
  <si>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</si>
  <si>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</si>
  <si>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</si>
  <si>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</si>
  <si>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</si>
  <si>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</si>
  <si>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</si>
  <si>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</si>
  <si>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</si>
  <si>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</si>
  <si>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</si>
  <si>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</si>
  <si>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</si>
  <si>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</si>
  <si>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</si>
  <si>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</si>
  <si>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</si>
  <si>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</si>
  <si>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</si>
  <si>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</si>
  <si>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</si>
  <si>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</si>
  <si>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</si>
  <si>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</si>
  <si>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</si>
  <si>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</si>
  <si>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</si>
  <si>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</si>
  <si>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</si>
  <si>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</si>
  <si>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</si>
  <si>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</si>
  <si>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</si>
  <si>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</si>
  <si>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</si>
  <si>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</si>
  <si>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</si>
  <si>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</si>
  <si>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</si>
  <si>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</si>
  <si>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</si>
  <si>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</si>
  <si>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</si>
  <si>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</si>
  <si>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</si>
  <si>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</si>
  <si>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</si>
  <si>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</si>
  <si>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</si>
  <si>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</si>
  <si>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</si>
  <si>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</si>
  <si>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</si>
  <si>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 xml:space="preserve"> PCM-20250215-00000830 </t>
  </si>
  <si>
    <t>LTE site still down and  site located in aramco area access issue need special permission</t>
  </si>
  <si>
    <t>PCM-20251023-00000435</t>
  </si>
  <si>
    <t xml:space="preserve">60 min </t>
  </si>
  <si>
    <t>no pcm</t>
  </si>
  <si>
    <t>jed0030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</si>
  <si>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</si>
  <si>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</si>
  <si>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</si>
  <si>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</si>
  <si>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</si>
  <si>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</si>
  <si>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</si>
  <si>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</si>
  <si>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</si>
  <si>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EM team moved ETA: 70 min</t>
  </si>
  <si>
    <t>PCM-20251023-00000246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</si>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</sst>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1" totalsRowShown="0" headerRowDxfId="31" dataDxfId="30" headerRowBorderDxfId="28" tableBorderDxfId="29">
  <autoFilter ref="A1:L5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290.34152638888918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9.8465379629633389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45953.289952314815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45953.289952314815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45953.289952314815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45953.289952314815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45953.289952314815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45953.289952314815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45953.289952314815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45953.289952314815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45953.289952314815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45953.289952314815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45953.289952314815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45953.289952314815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45953.289952314815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45953.289952314815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45953.289952314815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45953.289952314815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45953.289952314815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45953.289952314815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45953.289952314815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45953.289952314815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45953.289952314815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45953.289952314815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45953.289952314815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45953.289952314815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45953.289952314815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45953.289952314815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45953.289952314815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45953.289952314815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45953.289952314815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45953.289952314815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45953.289952314815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45953.289952314815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45953.289952314815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45953.289952314815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45953.289952314815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45953.289952314815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45953.289952314815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45953.289952314815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45953.289952314815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45953.289952314815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45953.289952314815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45953.289952314815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45953.289952314815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45953.289952314815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45953.289952314815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45953.289952314815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45953.289952314815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45953.289952314815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45953.289952314815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45953.289952314815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45953.289952314815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45953.289952314815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45953.289952314815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45953.289952314815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45953.289952314815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45953.289952314815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45953.289952314815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45953.289952314815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45953.289952314815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45953.289952314815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45953.289952314815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45953.289952314815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45953.289952314815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45953.289952314815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45953.289952314815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45953.289952314815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45953.289952314815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45953.289952314815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45953.289952314815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45953.289952314815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C9" sqref="C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128.29011435185384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8.7941768518503523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2.6815740740858018E-2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45953.289952314815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45953.289952314815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45953.289952314815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45953.289952314815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45953.289952314815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45953.289952314815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45953.289952314815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45953.289952314815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45953.289952314815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45953.289952314815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45953.289952314815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45953.289952314815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45953.289952314815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45953.289952314815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45953.289952314815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45953.289952314815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45953.289952314815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45953.289952314815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45953.289952314815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45953.289952314815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45953.289952314815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45953.289952314815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45953.289952314815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45953.289952314815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45953.289952314815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45953.289952314815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45953.289952314815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45953.289952314815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45953.289952314815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45953.289952314815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45953.289952314815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45953.289952314815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45953.289952314815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45953.289952314815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45953.289952314815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45953.289952314815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45953.289952314815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45953.289952314815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45953.289952314815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45953.289952314815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45953.289952314815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45953.289952314815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45953.289952314815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45953.289952314815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45953.289952314815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45953.289952314815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45953.289952314815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45953.289952314815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45953.289952314815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7.0287962960719597E-2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2</v>
      </c>
      <c r="D3" s="18" t="s">
        <v>16282</v>
      </c>
      <c r="E3" s="18" t="s">
        <v>38998</v>
      </c>
      <c r="F3" s="20">
        <v>45953.269837962966</v>
      </c>
      <c r="G3" s="21">
        <f t="shared" ca="1" si="0"/>
        <v>2.0114351849770173E-2</v>
      </c>
      <c r="H3" s="22">
        <v>45953.263796296298</v>
      </c>
      <c r="I3" s="19" t="str">
        <f>IFERROR(VLOOKUP(D3,DB!A:F,6,0),"")</f>
        <v>SCECO</v>
      </c>
      <c r="J3" s="18" t="str">
        <f>IFERROR(VLOOKUP(D3,DB!A:G,7,0),"")</f>
        <v>Vandalized</v>
      </c>
      <c r="K3" s="47" t="s">
        <v>39091</v>
      </c>
      <c r="L3" s="23" t="str">
        <f>IFERROR(VLOOKUP(D3,DB!A:I,9,0),"")</f>
        <v>Latis</v>
      </c>
    </row>
    <row r="4" spans="1:13" ht="15" customHeight="1">
      <c r="A4" s="19"/>
      <c r="B4" s="64" t="str">
        <f>IFERROR(VLOOKUP(D4,DB!A:K,11,0),"")</f>
        <v/>
      </c>
      <c r="C4" s="18"/>
      <c r="D4" s="18"/>
      <c r="E4" s="18"/>
      <c r="F4" s="20"/>
      <c r="G4" s="21">
        <f t="shared" ca="1" si="0"/>
        <v>45953.289952314815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45953.289952314815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45953.289952314815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45953.289952314815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45953.289952314815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45953.289952314815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45953.289952314815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45953.289952314815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45953.289952314815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45953.289952314815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45953.289952314815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45953.289952314815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45953.289952314815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45953.289952314815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45953.289952314815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45953.289952314815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45953.289952314815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45953.289952314815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45953.289952314815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45953.289952314815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45953.289952314815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45953.289952314815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45953.289952314815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45953.289952314815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45953.289952314815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45953.289952314815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45953.289952314815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45953.289952314815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45953.289952314815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45953.289952314815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45953.289952314815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45953.289952314815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45953.289952314815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45953.289952314815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45953.289952314815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45953.289952314815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45953.289952314815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45953.289952314815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45953.289952314815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45953.289952314815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45953.289952314815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45953.289952314815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45953.289952314815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45953.289952314815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45953.289952314815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45953.289952314815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45953.289952314815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45953.289952314815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45953.289952314815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45953.289952314815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45953.289952314815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45953.289952314815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45953.289952314815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45953.289952314815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45953.289952314815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45953.289952314815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45953.289952314815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45953.289952314815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45953.289952314815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45953.289952314815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45953.289952314815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45953.289952314815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45953.289952314815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45953.289952314815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45953.289952314815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45953.289952314815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45953.289952314815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45953.289952314815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45953.289952314815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45953.289952314815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45953.289952314815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45953.289952314815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45953.289952314815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45953.289952314815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45953.289952314815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45953.289952314815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45953.289952314815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45953.289952314815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45953.289952314815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45953.289952314815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45953.289952314815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45953.289952314815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45953.289952314815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45953.289952314815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45953.289952314815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45953.289952314815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45953.289952314815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45953.289952314815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45953.289952314815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45953.289952314815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45953.289952314815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45953.289952314815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45953.289952314815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45953.289952314815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45953.289952314815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45953.289952314815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45953.289952314815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45953.289952314815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45953.289952314815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45953.289952314815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45953.289952314815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45953.289952314815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45953.289952314815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45953.289952314815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45953.289952314815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45953.289952314815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45953.289952314815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45953.289952314815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45953.289952314815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45953.289952314815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45953.289952314815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45953.289952314815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45953.289952314815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45953.289952314815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45953.289952314815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45953.289952314815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45953.289952314815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45953.289952314815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45953.289952314815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45953.289952314815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45953.289952314815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45953.289952314815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45953.289952314815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45953.289952314815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45953.289952314815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45953.289952314815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45953.289952314815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45953.289952314815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45953.289952314815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45953.289952314815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45953.289952314815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45953.289952314815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45953.289952314815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45953.289952314815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45953.289952314815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45953.289952314815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45953.289952314815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45953.289952314815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45953.289952314815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45953.289952314815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45953.289952314815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45953.289952314815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45953.289952314815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45953.289952314815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45953.289952314815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45953.289952314815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45953.289952314815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45953.289952314815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45953.289952314815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45953.289952314815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45953.289952314815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45953.289952314815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45953.289952314815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45953.289952314815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45953.289952314815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45953.289952314815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45953.289952314815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45953.289952314815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45953.289952314815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45953.289952314815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45953.289952314815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45953.289952314815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45953.289952314815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45953.289952314815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45953.289952314815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45953.289952314815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45953.289952314815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45953.289952314815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45953.289952314815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45953.289952314815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45953.289952314815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45953.289952314815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45953.289952314815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45953.289952314815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45953.289952314815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45953.289952314815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45953.289952314815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45953.289952314815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45953.289952314815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45953.289952314815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45953.289952314815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45953.289952314815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45953.289952314815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45953.289952314815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45953.289952314815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45953.289952314815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45953.289952314815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45953.289952314815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45953.289952314815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45953.289952314815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45953.289952314815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45953.289952314815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45953.289952314815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45953.289952314815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45953.289952314815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45953.289952314815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45953.289952314815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45953.289952314815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45953.289952314815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45953.289952314815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45953.289952314815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45953.289952314815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45953.289952314815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45953.289952314815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45953.289952314815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45953.289952314815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45953.289952314815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45953.289952314815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45953.289952314815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45953.289952314815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45953.289952314815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45953.289952314815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45953.289952314815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45953.289952314815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45953.289952314815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45953.289952314815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45953.289952314815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45953.289952314815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45953.289952314815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45953.289952314815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45953.289952314815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45953.289952314815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45953.289952314815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45953.289952314815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45953.289952314815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45953.289952314815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45953.289952314815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45953.289952314815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45953.289952314815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45953.289952314815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45953.289952314815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45953.289952314815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45953.289952314815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45953.289952314815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45953.289952314815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45953.289952314815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45953.289952314815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45953.289952314815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45953.289952314815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45953.289952314815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45953.289952314815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45953.289952314815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45953.289952314815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45953.289952314815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45953.289952314815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45953.289952314815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45953.289952314815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45953.289952314815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45953.289952314815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45953.289952314815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45953.289952314815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45953.289952314815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45953.289952314815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45953.289952314815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45953.289952314815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45953.289952314815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45953.289952314815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45953.289952314815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45953.289952314815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45953.289952314815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45953.289952314815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45953.289952314815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45953.289952314815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45953.289952314815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45953.289952314815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45953.289952314815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45953.289952314815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45953.289952314815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45953.289952314815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45953.289952314815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45953.289952314815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45953.289952314815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45953.289952314815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45953.289952314815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45953.289952314815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45953.289952314815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45953.289952314815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45953.289952314815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45953.289952314815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45953.289952314815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45953.289952314815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45953.289952314815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45953.289952314815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45953.289952314815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45953.289952314815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45953.289952314815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45953.289952314815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45953.289952314815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45953.289952314815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45953.289952314815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45953.289952314815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45953.289952314815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45953.289952314815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45953.289952314815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45953.289952314815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45953.289952314815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45953.289952314815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45953.289952314815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45953.289952314815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45953.289952314815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45953.289952314815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45953.289952314815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45953.289952314815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45953.289952314815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45953.289952314815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45953.289952314815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45953.289952314815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45953.289952314815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45953.289952314815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45953.289952314815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45953.289952314815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45953.289952314815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45953.289952314815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45953.289952314815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45953.289952314815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45953.289952314815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45953.289952314815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45953.289952314815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45953.289952314815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45953.289952314815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45953.289952314815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45953.289952314815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45953.289952314815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45953.289952314815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45953.289952314815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45953.289952314815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45953.289952314815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45953.289952314815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45953.289952314815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45953.289952314815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45953.289952314815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45953.289952314815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45953.289952314815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45953.289952314815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45953.289952314815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45953.289952314815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45953.289952314815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45953.289952314815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45953.289952314815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45953.289952314815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45953.289952314815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45953.289952314815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45953.289952314815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45953.289952314815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45953.289952314815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45953.289952314815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45953.289952314815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45953.289952314815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45953.289952314815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45953.289952314815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45953.289952314815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45953.289952314815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45953.289952314815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45953.289952314815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45953.289952314815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45953.289952314815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45953.289952314815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45953.289952314815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45953.289952314815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45953.289952314815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45953.289952314815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45953.289952314815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45953.289952314815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45953.289952314815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45953.289952314815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45953.289952314815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45953.289952314815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45953.289952314815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45953.289952314815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45953.289952314815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45953.289952314815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45953.289952314815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45953.289952314815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45953.289952314815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45953.289952314815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45953.289952314815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45953.289952314815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45953.289952314815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45953.289952314815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45953.289952314815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45953.289952314815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45953.289952314815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45953.289952314815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45953.289952314815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45953.289952314815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45953.289952314815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45953.289952314815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45953.289952314815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45953.289952314815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45953.289952314815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45953.289952314815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45953.289952314815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45953.289952314815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45953.289952314815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45953.289952314815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45953.289952314815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45953.289952314815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45953.289952314815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45953.289952314815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45953.289952314815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45953.289952314815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45953.289952314815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45953.289952314815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45953.289952314815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45953.289952314815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45953.289952314815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45953.289952314815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45953.289952314815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45953.289952314815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45953.289952314815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45953.289952314815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45953.289952314815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45953.289952314815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45953.289952314815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45953.289952314815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45953.289952314815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45953.289952314815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45953.289952314815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45953.289952314815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45953.289952314815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45953.289952314815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45953.289952314815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45953.289952314815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45953.289952314815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45953.289952314815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45953.289952314815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45953.289952314815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45953.289952314815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45953.289952314815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45953.289952314815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45953.289952314815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45953.289952314815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45953.289952314815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45953.289952314815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45953.289952314815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45953.289952314815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45953.289952314815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45953.289952314815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45953.289952314815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45953.289952314815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45953.289952314815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45953.289952314815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45953.289952314815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45953.289952314815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45953.289952314815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45953.289952314815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45953.289952314815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45953.289952314815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45953.289952314815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45953.289952314815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45953.289952314815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45953.289952314815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45953.289952314815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45953.289952314815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45953.289952314815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45953.289952314815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45953.289952314815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45953.289952314815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45953.289952314815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45953.289952314815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45953.289952314815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45953.289952314815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45953.289952314815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45953.289952314815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45953.289952314815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45953.289952314815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45953.289952314815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45953.289952314815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45953.289952314815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45953.289952314815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45953.289952314815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45953.289952314815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45953.289952314815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45953.289952314815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45953.289952314815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45953.289952314815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45953.289952314815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45953.289952314815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45953.289952314815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45953.289952314815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45953.289952314815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45953.289952314815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45953.289952314815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45953.289952314815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45953.289952314815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45953.289952314815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45953.289952314815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45953.289952314815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45953.289952314815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45953.289952314815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45953.289952314815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45953.289952314815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45953.289952314815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45953.289952314815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45953.289952314815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45953.289952314815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45953.289952314815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45953.289952314815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45953.289952314815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45953.289952314815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45953.289952314815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45953.289952314815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45953.289952314815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45953.289952314815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45953.289952314815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45953.289952314815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45953.289952314815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45953.289952314815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45953.289952314815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45953.289952314815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45953.289952314815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45953.289952314815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45953.289952314815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45953.289952314815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45953.289952314815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45953.289952314815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45953.289952314815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45953.289952314815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45953.289952314815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45953.289952314815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45953.289952314815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45953.289952314815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45953.289952314815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45953.289952314815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45953.289952314815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45953.289952314815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45953.289952314815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45953.289952314815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45953.289952314815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45953.289952314815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45953.289952314815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45953.289952314815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45953.289952314815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45953.289952314815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45953.289952314815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45953.289952314815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45953.289952314815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45953.289952314815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45953.289952314815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45953.289952314815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45953.289952314815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45953.289952314815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45953.289952314815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45953.289952314815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45953.289952314815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45953.289952314815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45953.289952314815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45953.289952314815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45953.289952314815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45953.289952314815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45953.289952314815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45953.289952314815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45953.289952314815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45953.289952314815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45953.289952314815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45953.289952314815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45953.289952314815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45953.289952314815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45953.289952314815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45953.289952314815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45953.289952314815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45953.289952314815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45953.289952314815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45953.289952314815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45953.289952314815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45953.289952314815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45953.289952314815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45953.289952314815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45953.289952314815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45953.289952314815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45953.289952314815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45953.289952314815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45953.289952314815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45953.289952314815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45953.289952314815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45953.289952314815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45953.289952314815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45953.289952314815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45953.289952314815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45953.289952314815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45953.289952314815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45953.289952314815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45953.289952314815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45953.289952314815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45953.289952314815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45953.289952314815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45953.289952314815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45953.289952314815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45953.289952314815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45953.289952314815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45953.289952314815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45953.289952314815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45953.289952314815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45953.289952314815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45953.289952314815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45953.289952314815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45953.289952314815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45953.289952314815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45953.289952314815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45953.289952314815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45953.289952314815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45953.289952314815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45953.289952314815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45953.289952314815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45953.289952314815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45953.289952314815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45953.289952314815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45953.289952314815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45953.289952314815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45953.289952314815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45953.289952314815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45953.289952314815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45953.289952314815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45953.289952314815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45953.289952314815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45953.289952314815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45953.289952314815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45953.289952314815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45953.289952314815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45953.289952314815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45953.289952314815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45953.289952314815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45953.289952314815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45953.289952314815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45953.289952314815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45953.289952314815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45953.289952314815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45953.289952314815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45953.289952314815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45953.289952314815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45953.289952314815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45953.289952314815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45953.289952314815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45953.289952314815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45953.289952314815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45953.289952314815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45953.289952314815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45953.289952314815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45953.289952314815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45953.289952314815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45953.289952314815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45953.289952314815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45953.289952314815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45953.289952314815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45953.289952314815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45953.289952314815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45953.289952314815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45953.289952314815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45953.289952314815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45953.289952314815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45953.289952314815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45953.289952314815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45953.289952314815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45953.289952314815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45953.289952314815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45953.289952314815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45953.289952314815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45953.289952314815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45953.289952314815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45953.289952314815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45953.289952314815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45953.289952314815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45953.289952314815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45953.289952314815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45953.289952314815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45953.289952314815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45953.289952314815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45953.289952314815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45953.289952314815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45953.289952314815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45953.289952314815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45953.289952314815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45953.289952314815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45953.289952314815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45953.289952314815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45953.289952314815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45953.289952314815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45953.289952314815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45953.289952314815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45953.289952314815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45953.289952314815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45953.289952314815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45953.289952314815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45953.289952314815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45953.289952314815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45953.289952314815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45953.289952314815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45953.289952314815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45953.289952314815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45953.289952314815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45953.289952314815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45953.289952314815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45953.289952314815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45953.289952314815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45953.289952314815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45953.289952314815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45953.289952314815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45953.289952314815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45953.289952314815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45953.289952314815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45953.289952314815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45953.289952314815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45953.289952314815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45953.289952314815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45953.289952314815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45953.289952314815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45953.289952314815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45953.289952314815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45953.289952314815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45953.289952314815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45953.289952314815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45953.289952314815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45953.289952314815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45953.289952314815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45953.289952314815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45953.289952314815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45953.289952314815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45953.289952314815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45953.289952314815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45953.289952314815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45953.289952314815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45953.289952314815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45953.289952314815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45953.289952314815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45953.289952314815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45953.289952314815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45953.289952314815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45953.289952314815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45953.289952314815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45953.289952314815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45953.289952314815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45953.289952314815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45953.289952314815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45953.289952314815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45953.289952314815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45953.289952314815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45953.289952314815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45953.289952314815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45953.289952314815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45953.289952314815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45953.289952314815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45953.289952314815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45953.289952314815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45953.289952314815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45953.289952314815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45953.289952314815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45953.289952314815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45953.289952314815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45953.289952314815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45953.289952314815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45953.289952314815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45953.289952314815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45953.289952314815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45953.289952314815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45953.289952314815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45953.289952314815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45953.289952314815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45953.289952314815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45953.289952314815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45953.289952314815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45953.289952314815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45953.289952314815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45953.289952314815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45953.289952314815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45953.289952314815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45953.289952314815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45953.289952314815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45953.289952314815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45953.289952314815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45953.289952314815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45953.289952314815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45953.289952314815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45953.289952314815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45953.289952314815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45953.289952314815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45953.289952314815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45953.289952314815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45953.289952314815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45953.289952314815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45953.289952314815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45953.289952314815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45953.289952314815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45953.289952314815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45953.289952314815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45953.289952314815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45953.289952314815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45953.289952314815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45953.289952314815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45953.289952314815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45953.289952314815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45953.289952314815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45953.289952314815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45953.289952314815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45953.289952314815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45953.289952314815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45953.289952314815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45953.289952314815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45953.289952314815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45953.289952314815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45953.289952314815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45953.289952314815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45953.289952314815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45953.289952314815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45953.289952314815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45953.289952314815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45953.289952314815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45953.289952314815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45953.289952314815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45953.289952314815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45953.289952314815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45953.289952314815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45953.289952314815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45953.289952314815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45953.289952314815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45953.289952314815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45953.289952314815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45953.289952314815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45953.289952314815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45953.289952314815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45953.289952314815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45953.289952314815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45953.289952314815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45953.289952314815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45953.289952314815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45953.289952314815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45953.289952314815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45953.289952314815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45953.289952314815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45953.289952314815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45953.289952314815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45953.289952314815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45953.289952314815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45953.289952314815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45953.289952314815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45953.289952314815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45953.289952314815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45953.289952314815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45953.289952314815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45953.289952314815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45953.289952314815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45953.289952314815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45953.289952314815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45953.289952314815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45953.289952314815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45953.289952314815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45953.289952314815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45953.289952314815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45953.289952314815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45953.289952314815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45953.289952314815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45953.289952314815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45953.289952314815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45953.289952314815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45953.289952314815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45953.289952314815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45953.289952314815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45953.289952314815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45953.289952314815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45953.289952314815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45953.289952314815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45953.289952314815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45953.289952314815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45953.289952314815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45953.289952314815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45953.289952314815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45953.289952314815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45953.289952314815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45953.289952314815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45953.289952314815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45953.289952314815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45953.289952314815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45953.289952314815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45953.289952314815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45953.289952314815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45953.289952314815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45953.289952314815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45953.289952314815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45953.289952314815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45953.289952314815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45953.289952314815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45953.289952314815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45953.289952314815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45953.289952314815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45953.289952314815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45953.289952314815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45953.289952314815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45953.289952314815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45953.289952314815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45953.289952314815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45953.289952314815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45953.289952314815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45953.289952314815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45953.289952314815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45953.289952314815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45953.289952314815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45953.289952314815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45953.289952314815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45953.289952314815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45953.289952314815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45953.289952314815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45953.289952314815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45953.289952314815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45953.289952314815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45953.289952314815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45953.289952314815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45953.289952314815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45953.289952314815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45953.289952314815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45953.289952314815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45953.289952314815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45953.289952314815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45953.289952314815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45953.289952314815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45953.289952314815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45953.289952314815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45953.289952314815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45953.289952314815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45953.289952314815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45953.289952314815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45953.289952314815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45953.289952314815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45953.289952314815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45953.289952314815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45953.289952314815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45953.289952314815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45953.289952314815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45953.289952314815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45953.289952314815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45953.289952314815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45953.289952314815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45953.289952314815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45953.289952314815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45953.289952314815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45953.289952314815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45953.289952314815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45953.289952314815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45953.289952314815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45953.289952314815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45953.289952314815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45953.289952314815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45953.289952314815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45953.289952314815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45953.289952314815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45953.289952314815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45953.289952314815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45953.289952314815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45953.289952314815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45953.289952314815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45953.289952314815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45953.289952314815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45953.289952314815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45953.289952314815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45953.289952314815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45953.289952314815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45953.289952314815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45953.289952314815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45953.289952314815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45953.289952314815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45953.289952314815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45953.289952314815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45953.289952314815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45953.289952314815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45953.289952314815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45953.289952314815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45953.289952314815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45953.289952314815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45953.289952314815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45953.289952314815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45953.289952314815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45953.289952314815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45953.289952314815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45953.289952314815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45953.289952314815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45953.289952314815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45953.289952314815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45953.289952314815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45953.289952314815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45953.289952314815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45953.289952314815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45953.289952314815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45953.289952314815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45953.289952314815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45953.289952314815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45953.289952314815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45953.289952314815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45953.289952314815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45953.289952314815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45953.289952314815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45953.289952314815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45953.289952314815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45953.289952314815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45953.289952314815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45953.289952314815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45953.289952314815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45953.289952314815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45953.289952314815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45953.289952314815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45953.289952314815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45953.289952314815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45953.289952314815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45953.289952314815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45953.289952314815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45953.289952314815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45953.289952314815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45953.289952314815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45953.289952314815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45953.289952314815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45953.289952314815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45953.289952314815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45953.289952314815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45953.289952314815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45953.289952314815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45953.289952314815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45953.289952314815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45953.289952314815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45953.289952314815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45953.289952314815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45953.289952314815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45953.289952314815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45953.289952314815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45953.289952314815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45953.289952314815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45953.289952314815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45953.289952314815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45953.289952314815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45953.289952314815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45953.289952314815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45953.289952314815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45953.289952314815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45953.289952314815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45953.289952314815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45953.289952314815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45953.289952314815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45953.289952314815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45953.289952314815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45953.289952314815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45953.289952314815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45953.289952314815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45953.289952314815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45953.289952314815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45953.289952314815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45953.289952314815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45953.289952314815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45953.289952314815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45953.289952314815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45953.289952314815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45953.289952314815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45953.289952314815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45953.289952314815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45953.289952314815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45953.289952314815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45953.289952314815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45953.289952314815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45953.289952314815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45953.289952314815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45953.289952314815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45953.289952314815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45953.289952314815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45953.289952314815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45953.289952314815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45953.289952314815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45953.289952314815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45953.289952314815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45953.289952314815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45953.289952314815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45953.289952314815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45953.289952314815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45953.289952314815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45953.289952314815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45953.289952314815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45953.289952314815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45953.289952314815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45953.289952314815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45953.289952314815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45953.289952314815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45953.289952314815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45953.289952314815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45953.289952314815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45953.289952314815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45953.289952314815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45953.289952314815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45953.289952314815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45953.289952314815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45953.289952314815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45953.289952314815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45953.289952314815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45953.289952314815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45953.289952314815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45953.289952314815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45953.289952314815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45953.289952314815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45953.289952314815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45953.289952314815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45953.289952314815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45953.289952314815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45953.289952314815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45953.289952314815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45953.289952314815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45953.289952314815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45953.289952314815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45953.289952314815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45953.289952314815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45953.289952314815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45953.289952314815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45953.289952314815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45953.289952314815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45953.289952314815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45953.289952314815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45953.289952314815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45953.289952314815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45953.289952314815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45953.289952314815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45953.289952314815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45953.289952314815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45953.289952314815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45953.289952314815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45953.289952314815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45953.289952314815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45953.289952314815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45953.289952314815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45953.289952314815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45953.289952314815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45953.289952314815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45953.289952314815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45953.289952314815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45953.289952314815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45953.289952314815</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249.80923472221912</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34214</v>
      </c>
      <c r="E3" s="100" t="s">
        <v>38998</v>
      </c>
      <c r="F3" s="125">
        <v>45953.256249999999</v>
      </c>
      <c r="G3" s="126">
        <f ca="1">IFERROR(NOW()-F3,"")</f>
        <v>3.3702314816764556E-2</v>
      </c>
      <c r="H3" s="125">
        <v>45953.250613425924</v>
      </c>
      <c r="I3" s="121" t="str">
        <f>IFERROR(VLOOKUP(D3,DB!A:F,6,0),"")</f>
        <v>SCECO</v>
      </c>
      <c r="J3" s="121" t="str">
        <f>IFERROR(VLOOKUP(D3,DB!A:G,7,0),"")</f>
        <v>Dead</v>
      </c>
      <c r="K3" s="127" t="s">
        <v>39095</v>
      </c>
      <c r="L3" s="123" t="str">
        <f>IFERROR(VLOOKUP(D3,DB!A:I,9,0),"")</f>
        <v>Latis</v>
      </c>
    </row>
    <row r="4" spans="1:16" ht="15" customHeight="1">
      <c r="A4" s="121" t="s">
        <v>39096</v>
      </c>
      <c r="B4" s="121" t="str">
        <f>IFERROR(VLOOKUP(D4,DB!A:K,11,0),"")</f>
        <v>R4</v>
      </c>
      <c r="C4" s="122">
        <v>1</v>
      </c>
      <c r="D4" s="123" t="s">
        <v>39097</v>
      </c>
      <c r="E4" s="100" t="s">
        <v>39079</v>
      </c>
      <c r="F4" s="125"/>
      <c r="G4" s="126">
        <f ca="1">IFERROR(NOW()-F4,"")</f>
        <v>45953.289952314815</v>
      </c>
      <c r="H4" s="125">
        <v>45953.265231481484</v>
      </c>
      <c r="I4" s="121" t="str">
        <f>IFERROR(VLOOKUP(D4,DB!A:F,6,0),"")</f>
        <v>SCECO</v>
      </c>
      <c r="J4" s="121" t="str">
        <f>IFERROR(VLOOKUP(D4,DB!A:G,7,0),"")</f>
        <v>In progress</v>
      </c>
      <c r="K4" s="127" t="s">
        <v>39095</v>
      </c>
      <c r="L4" s="123" t="str">
        <f>IFERROR(VLOOKUP(D4,DB!A:I,9,0),"")</f>
        <v>Latis</v>
      </c>
    </row>
    <row r="5" spans="1:16" ht="15" customHeight="1">
      <c r="A5" s="121"/>
      <c r="B5" s="121" t="str">
        <f>IFERROR(VLOOKUP(D5,DB!A:K,11,0),"")</f>
        <v/>
      </c>
      <c r="C5" s="122"/>
      <c r="D5" s="123"/>
      <c r="E5" s="100"/>
      <c r="F5" s="125"/>
      <c r="G5" s="126">
        <f ca="1">IFERROR(NOW()-F5,"")</f>
        <v>45953.289952314815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45953.289952314815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45953.289952314815</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45953.289952314815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45953.289952314815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45953.289952314815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45953.289952314815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45953.289952314815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45953.289952314815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45953.289952314815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45953.289952314815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45953.289952314815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45953.289952314815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45953.289952314815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45953.289952314815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45953.289952314815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45953.289952314815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45953.289952314815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45953.289952314815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45953.289952314815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45953.289952314815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45953.289952314815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45953.289952314815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45953.289952314815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45953.289952314815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45953.289952314815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45953.289952314815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45953.289952314815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45953.289952314815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45953.289952314815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45953.289952314815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45953.289952314815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45953.289952314815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45953.289952314815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45953.289952314815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45953.289952314815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45953.289952314815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45953.289952314815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45953.289952314815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45953.289952314815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45953.289952314815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45953.289952314815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45953.289952314815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45953.289952314815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45953.289952314815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45953.289952314815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45953.289952314815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45953.289952314815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45953.289952314815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45953.289952314815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45953.289952314815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45953.289952314815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45953.289952314815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45953.289952314815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45953.289952314815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45953.289952314815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45953.289952314815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45953.289952314815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45953.289952314815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45953.289952314815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45953.289952314815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45953.289952314815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45953.289952314815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45953.289952314815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45953.289952314815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45953.289952314815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45953.289952314815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45953.289952314815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45953.289952314815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45953.289952314815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45953.289952314815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45953.289952314815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45953.289952314815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45953.289952314815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45953.289952314815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45953.289952314815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45953.289952314815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45953.289952314815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45953.289952314815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45953.289952314815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45953.289952314815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45953.289952314815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45953.289952314815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45953.289952314815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45953.289952314815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45953.289952314815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45953.289952314815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45953.289952314815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45953.289952314815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45953.289952314815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45953.289952314815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45953.289952314815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45953.289952314815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45953.289952314815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45953.289952314815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45953.289952314815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45953.289952314815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45953.289952314815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45953.289952314815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45953.289952314815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45953.289952314815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45953.289952314815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45953.289952314815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45953.289952314815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45953.289952314815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45953.289952314815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45953.289952314815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45953.289952314815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45953.289952314815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45953.289952314815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45953.289952314815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45953.289952314815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45953.289952314815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45953.289952314815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45953.289952314815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45953.289952314815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45953.289952314815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45953.289952314815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45953.289952314815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45953.289952314815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45953.289952314815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45953.289952314815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45953.289952314815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45953.289952314815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45953.289952314815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45953.289952314815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45953.289952314815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45953.289952314815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45953.289952314815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45953.289952314815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45953.289952314815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45953.289952314815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45953.289952314815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45953.289952314815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45953.289952314815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45953.289952314815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45953.289952314815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45953.289952314815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45953.289952314815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45953.289952314815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45953.289952314815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45953.289952314815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45953.289952314815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45953.289952314815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45953.289952314815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45953.289952314815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45953.289952314815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45953.289952314815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45953.289952314815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45953.289952314815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45953.289952314815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45953.289952314815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45953.289952314815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45953.289952314815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45953.289952314815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45953.289952314815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45953.289952314815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45953.289952314815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45953.289952314815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45953.289952314815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45953.289952314815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45953.289952314815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45953.289952314815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45953.289952314815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45953.289952314815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45953.289952314815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45953.289952314815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45953.289952314815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45953.289952314815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45953.289952314815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45953.289952314815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45953.289952314815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45953.289952314815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45953.289952314815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45953.289952314815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45953.289952314815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45953.289952314815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45953.289952314815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45953.289952314815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45953.289952314815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45953.289952314815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45953.289952314815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45953.289952314815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45953.289952314815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45953.289952314815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45953.289952314815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45953.289952314815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45953.289952314815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45953.289952314815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45953.289952314815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45953.289952314815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45953.289952314815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45953.289952314815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45953.289952314815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45953.289952314815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45953.289952314815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45953.289952314815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45953.289952314815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45953.289952314815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45953.289952314815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45953.289952314815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45953.289952314815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45953.289952314815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45953.289952314815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45953.289952314815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45953.289952314815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45953.289952314815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45953.289952314815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45953.289952314815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45953.289952314815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45953.289952314815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45953.289952314815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45953.289952314815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45953.289952314815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45953.289952314815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45953.289952314815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45953.289952314815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45953.289952314815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45953.289952314815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45953.289952314815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45953.289952314815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45953.289952314815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45953.289952314815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45953.289952314815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45953.289952314815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45953.289952314815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45953.289952314815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45953.289952314815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45953.289952314815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45953.289952314815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45953.289952314815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45953.289952314815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45953.289952314815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45953.289952314815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45953.289952314815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45953.289952314815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45953.289952314815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45953.289952314815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45953.289952314815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45953.289952314815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45953.289952314815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45953.289952314815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45953.289952314815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45953.289952314815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45953.289952314815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45953.289952314815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45953.289952314815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45953.289952314815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45953.289952314815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45953.289952314815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45953.289952314815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45953.289952314815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45953.289952314815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45953.289952314815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45953.289952314815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45953.289952314815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45953.289952314815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45953.289952314815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45953.289952314815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45953.289952314815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45953.289952314815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45953.289952314815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45953.289952314815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45953.289952314815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45953.289952314815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45953.289952314815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45953.289952314815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61.457892129626998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27.101074999998673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8.5183782407402759</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4.6288412037029047</v>
      </c>
      <c r="H5" s="155">
        <v>45948.661111111112</v>
      </c>
      <c r="I5" s="154" t="str">
        <f>IFERROR(VLOOKUP(D5,DB!A:F,6,0),"")</f>
        <v>SCECO</v>
      </c>
      <c r="J5" s="154" t="str">
        <f>IFERROR(VLOOKUP(D5,DB!A:G,7,0),"")</f>
        <v>Dead</v>
      </c>
      <c r="K5" s="154" t="s">
        <v>39105</v>
      </c>
      <c r="L5" s="154" t="str">
        <f>IFERROR(VLOOKUP(D5,DB!A:I,9,0),"")</f>
        <v>Latis</v>
      </c>
    </row>
    <row r="6" spans="1:13" ht="15">
      <c r="A6" s="154" t="s">
        <v>39106</v>
      </c>
      <c r="B6" s="154" t="str">
        <f>IFERROR(VLOOKUP(D6,DB!A:K,11,0),"")</f>
        <v>R5</v>
      </c>
      <c r="C6" s="154">
        <v>2</v>
      </c>
      <c r="D6" s="154" t="s">
        <v>34802</v>
      </c>
      <c r="E6" s="154" t="s">
        <v>38998</v>
      </c>
      <c r="F6" s="155">
        <v>45953.265034722222</v>
      </c>
      <c r="G6" s="156">
        <f ca="1">IFERROR(NOW()-F6,"")</f>
        <v>2.4917592592828441E-2</v>
      </c>
      <c r="H6" s="155">
        <v>45953.249421296299</v>
      </c>
      <c r="I6" s="154" t="str">
        <f>IFERROR(VLOOKUP(D6,DB!A:F,6,0),"")</f>
        <v>Generator-SG</v>
      </c>
      <c r="J6" s="154" t="str">
        <f>IFERROR(VLOOKUP(D6,DB!A:G,7,0),"")</f>
        <v>Vandalized</v>
      </c>
      <c r="K6" s="154" t="s">
        <v>39107</v>
      </c>
      <c r="L6" s="154" t="str">
        <f>IFERROR(VLOOKUP(D6,DB!A:I,9,0),"")</f>
        <v>Latis</v>
      </c>
    </row>
    <row r="7" spans="1:13" ht="15">
      <c r="A7" s="161"/>
      <c r="B7" s="161" t="str">
        <f>IFERROR(VLOOKUP(D7,DB!A:K,11,0),"")</f>
        <v/>
      </c>
      <c r="C7" s="161"/>
      <c r="D7" s="157"/>
      <c r="E7" s="161"/>
      <c r="F7" s="162"/>
      <c r="G7" s="163">
        <f ca="1">IFERROR(NOW()-F7,"")</f>
        <v>45953.289952314815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45953.289952314815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45953.289952314815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45953.289952314815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45953.289952314815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45953.289952314815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45953.289952314815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45953.289952314815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45953.289952314815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45953.289952314815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45953.289952314815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45953.289952314815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45953.289952314815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45953.289952314815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45953.289952314815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45953.289952314815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45953.289952314815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45953.289952314815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45953.289952314815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45953.289952314815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45953.289952314815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45953.289952314815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45953.289952314815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45953.289952314815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45953.289952314815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45953.289952314815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45953.289952314815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45953.289952314815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45953.289952314815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45953.289952314815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45953.289952314815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45953.289952314815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45953.289952314815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45953.289952314815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45953.289952314815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45953.289952314815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45953.289952314815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45953.289952314815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45953.289952314815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45953.289952314815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45953.289952314815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45953.289952314815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45953.289952314815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45953.289952314815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45953.289952314815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45953.289952314815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45953.289952314815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45953.289952314815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45953.289952314815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45953.289952314815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45953.289952314815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45953.289952314815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45953.289952314815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45953.289952314815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45953.289952314815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45953.289952314815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45953.289952314815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45953.289952314815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45953.289952314815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45953.289952314815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45953.289952314815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45953.289952314815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45953.289952314815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45953.289952314815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45953.289952314815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45953.289952314815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45953.289952314815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45953.289952314815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45953.289952314815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45953.289952314815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45953.289952314815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45953.289952314815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45953.289952314815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45953.289952314815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45953.289952314815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45953.289952314815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45953.289952314815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45953.289952314815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45953.289952314815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45953.289952314815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45953.289952314815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45953.289952314815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45953.289952314815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45953.289952314815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45953.289952314815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45953.289952314815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45953.289952314815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45953.289952314815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45953.289952314815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45953.289952314815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45953.289952314815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45953.289952314815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45953.289952314815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45953.289952314815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45953.289952314815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45953.289952314815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45953.289952314815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45953.289952314815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45953.289952314815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45953.289952314815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45953.289952314815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45953.289952314815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45953.289952314815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45953.289952314815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45953.289952314815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45953.289952314815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45953.289952314815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45953.289952314815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45953.289952314815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45953.289952314815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45953.289952314815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45953.289952314815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45953.289952314815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45953.289952314815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45953.289952314815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45953.289952314815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45953.289952314815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45953.289952314815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45953.289952314815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45953.289952314815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45953.289952314815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45953.289952314815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45953.289952314815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45953.289952314815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45953.289952314815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45953.289952314815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45953.289952314815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45953.289952314815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45953.289952314815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45953.289952314815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45953.289952314815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45953.289952314815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45953.289952314815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45953.289952314815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45953.289952314815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45953.289952314815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45953.289952314815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45953.289952314815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45953.289952314815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45953.289952314815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45953.289952314815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45953.289952314815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45953.289952314815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45953.289952314815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45953.289952314815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45953.289952314815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45953.289952314815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45953.289952314815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45953.289952314815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45953.289952314815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45953.289952314815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45953.289952314815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45953.289952314815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45953.289952314815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45953.289952314815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45953.289952314815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45953.289952314815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45953.289952314815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45953.289952314815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45953.289952314815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45953.289952314815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45953.289952314815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45953.289952314815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45953.289952314815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45953.289952314815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45953.289952314815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45953.289952314815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45953.289952314815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45953.289952314815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45953.289952314815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45953.289952314815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45953.289952314815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45953.289952314815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45953.289952314815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45953.289952314815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45953.289952314815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45953.289952314815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45953.289952314815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45953.289952314815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45953.289952314815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45953.289952314815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45953.289952314815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45953.289952314815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45953.289952314815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45953.289952314815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45953.289952314815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45953.289952314815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45953.289952314815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45953.289952314815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45953.289952314815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45953.289952314815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45953.289952314815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45953.289952314815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45953.289952314815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45953.289952314815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45953.289952314815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45953.289952314815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45953.289952314815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45953.289952314815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45953.289952314815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45953.289952314815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45953.289952314815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45953.289952314815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45953.289952314815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45953.289952314815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45953.289952314815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45953.289952314815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45953.289952314815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45953.289952314815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45953.289952314815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45953.289952314815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45953.289952314815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45953.289952314815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45953.289952314815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45953.289952314815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45953.289952314815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45953.289952314815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45953.289952314815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45953.289952314815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45953.289952314815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45953.289952314815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45953.289952314815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45953.289952314815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45953.289952314815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45953.289952314815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45953.289952314815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45953.289952314815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45953.289952314815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45953.289952314815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45953.289952314815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45953.289952314815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45953.289952314815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45953.289952314815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45953.289952314815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45953.289952314815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45953.289952314815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45953.289952314815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45953.289952314815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45953.289952314815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45953.289952314815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45953.289952314815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45953.289952314815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45953.289952314815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45953.289952314815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45953.289952314815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45953.289952314815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45953.289952314815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45953.289952314815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45953.289952314815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45953.289952314815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45953.289952314815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45953.289952314815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45953.289952314815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45953.289952314815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45953.289952314815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45953.289952314815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45953.289952314815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45953.289952314815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45953.289952314815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45953.289952314815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45953.289952314815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45953.289952314815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45953.289952314815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45953.289952314815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45953.289952314815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45953.289952314815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45953.289952314815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45953.289952314815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45953.289952314815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45953.289952314815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45953.289952314815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45953.289952314815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45953.289952314815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45953.289952314815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45953.289952314815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45953.289952314815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45953.289952314815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45953.289952314815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45953.289952314815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45953.289952314815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45953.289952314815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45953.289952314815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45953.289952314815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45953.289952314815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45953.289952314815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45953.289952314815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45953.289952314815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45953.289952314815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45953.289952314815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45953.289952314815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45953.289952314815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45953.289952314815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45953.289952314815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45953.289952314815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45953.289952314815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45953.289952314815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45953.289952314815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45953.289952314815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45953.289952314815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45953.289952314815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45953.289952314815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45953.289952314815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45953.289952314815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45953.289952314815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45953.289952314815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45953.289952314815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45953.289952314815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45953.289952314815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45953.289952314815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45953.289952314815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45953.289952314815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45953.289952314815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45953.289952314815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45953.289952314815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45953.289952314815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45953.289952314815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45953.289952314815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45953.289952314815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45953.289952314815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45953.289952314815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45953.289952314815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45953.289952314815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45953.289952314815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45953.289952314815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45953.289952314815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45953.289952314815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45953.289952314815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45953.289952314815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45953.289952314815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45953.289952314815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45953.289952314815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45953.289952314815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45953.289952314815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45953.289952314815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45953.289952314815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45953.289952314815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45953.289952314815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45953.289952314815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45953.289952314815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45953.289952314815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45953.289952314815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45953.289952314815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45953.289952314815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45953.289952314815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45953.289952314815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45953.289952314815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45953.289952314815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45953.289952314815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45953.289952314815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45953.289952314815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45953.289952314815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45953.289952314815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45953.289952314815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45953.289952314815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45953.289952314815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45953.289952314815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45953.289952314815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45953.289952314815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45953.289952314815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45953.289952314815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45953.289952314815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45953.289952314815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45953.289952314815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45953.289952314815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45953.289952314815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45953.289952314815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45953.289952314815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45953.289952314815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45953.289952314815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45953.289952314815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45953.289952314815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45953.289952314815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45953.289952314815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45953.289952314815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45953.289952314815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45953.289952314815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45953.289952314815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45953.289952314815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45953.289952314815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45953.289952314815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45953.289952314815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45953.289952314815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45953.289952314815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45953.289952314815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45953.289952314815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45953.289952314815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45953.289952314815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45953.289952314815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45953.289952314815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45953.289952314815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45953.289952314815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45953.289952314815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45953.289952314815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45953.289952314815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45953.289952314815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45953.289952314815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45953.289952314815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45953.289952314815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45953.289952314815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45953.289952314815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45953.289952314815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45953.289952314815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45953.289952314815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45953.289952314815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45953.289952314815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45953.289952314815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45953.289952314815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45953.289952314815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45953.289952314815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45953.289952314815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45953.289952314815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45953.289952314815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45953.289952314815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45953.289952314815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45953.289952314815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45953.289952314815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45953.289952314815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45953.289952314815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45953.289952314815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45953.289952314815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45953.289952314815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45953.289952314815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45953.289952314815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45953.289952314815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45953.289952314815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45953.289952314815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45953.289952314815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45953.289952314815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45953.289952314815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45953.289952314815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45953.289952314815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45953.289952314815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45953.289952314815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45953.289952314815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45953.289952314815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45953.289952314815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45953.289952314815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45953.289952314815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45953.289952314815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45953.289952314815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45953.289952314815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45953.289952314815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45953.289952314815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45953.289952314815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45953.289952314815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45953.289952314815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45953.289952314815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45953.289952314815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45953.289952314815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45953.289952314815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45953.289952314815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45953.289952314815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45953.289952314815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45953.289952314815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45953.289952314815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45953.289952314815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45953.289952314815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45953.289952314815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45953.289952314815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45953.289952314815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45953.289952314815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45953.289952314815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45953.289952314815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45953.289952314815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45953.289952314815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45953.289952314815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45953.289952314815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45953.289952314815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45953.289952314815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45953.289952314815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45953.289952314815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45953.289952314815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45953.289952314815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45953.289952314815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45953.289952314815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45953.289952314815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45953.289952314815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45953.289952314815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45953.289952314815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45953.289952314815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45953.289952314815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45953.289952314815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45953.289952314815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45953.289952314815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45953.289952314815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45953.289952314815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45953.289952314815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45953.289952314815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45953.289952314815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45953.289952314815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45953.289952314815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45953.289952314815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45953.289952314815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45953.289952314815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45953.289952314815</v>
      </c>
      <c r="H501" s="162"/>
      <c r="I501" s="161" t="str">
        <f>IFERROR(VLOOKUP(D501,DB!A:F,6,0),"")</f>
        <v/>
      </c>
      <c r="J501" s="161" t="str">
        <f>IFERROR(VLOOKUP(D501,DB!A:G,7,0),"")</f>
        <v/>
      </c>
      <c r="K501" s="161"/>
      <c r="L501" s="161" t="str">
        <f>IFERROR(VLOOKUP(D501,DB!A:I,9,0),"")</f>
        <v/>
      </c>
    </row>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11" ht="15"/>
    <row r="612" ht="15"/>
    <row r="614" ht="15"/>
    <row r="615" ht="15"/>
    <row r="616" ht="15"/>
    <row r="617" ht="15"/>
    <row r="619" ht="15"/>
    <row r="620" ht="15"/>
    <row r="627" ht="15"/>
    <row r="628" ht="15"/>
    <row r="629" ht="15"/>
    <row r="630" ht="15"/>
    <row r="631" ht="15"/>
    <row r="632" ht="15"/>
    <row r="635" ht="15"/>
    <row r="636" ht="15"/>
    <row r="637" ht="15"/>
    <row r="638" ht="15"/>
    <row r="639" ht="15"/>
    <row r="640" ht="15"/>
    <row r="641" ht="15"/>
    <row r="642" ht="15"/>
    <row r="643" ht="15"/>
    <row r="644" ht="15"/>
    <row r="645" ht="15"/>
    <row r="646"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40" ht="15"/>
    <row r="741" ht="15"/>
    <row r="742" ht="15"/>
    <row r="743" ht="15"/>
    <row r="744" ht="15"/>
    <row r="745" ht="15"/>
    <row r="746" ht="15"/>
    <row r="747" ht="15"/>
    <row r="748" ht="15"/>
    <row r="749"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1039" ht="15"/>
    <row r="1040" ht="15"/>
    <row r="1041" ht="15"/>
    <row r="1042" ht="15"/>
    <row r="1043" ht="15"/>
    <row r="1044"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14" ht="15"/>
    <row r="1115" ht="15"/>
    <row r="1117" ht="15"/>
    <row r="1118" ht="15"/>
    <row r="1119" ht="15"/>
    <row r="1120" ht="15"/>
    <row r="1121" ht="15"/>
    <row r="1122" ht="15"/>
    <row r="1123"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6" ht="15"/>
    <row r="1197" ht="15"/>
    <row r="1198" ht="15"/>
    <row r="1199" ht="15"/>
    <row r="1200" ht="15"/>
    <row r="1201" ht="15"/>
    <row r="1202" ht="15"/>
    <row r="1203" ht="15"/>
    <row r="1204" ht="15"/>
    <row r="1205" ht="15"/>
    <row r="1206" ht="15"/>
    <row r="1207" ht="15"/>
    <row r="1208" ht="15"/>
    <row r="1209" ht="15"/>
    <row r="1211" ht="15"/>
    <row r="1212" ht="15"/>
    <row r="1213" ht="15"/>
    <row r="1214" ht="15"/>
    <row r="1215" ht="15"/>
    <row r="1216" ht="15"/>
    <row r="1217" ht="15"/>
    <row r="1218" ht="15"/>
    <row r="1219" ht="15"/>
    <row r="1220" ht="15"/>
    <row r="1221" ht="15"/>
    <row r="1222"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5" ht="15"/>
    <row r="1246" ht="15"/>
    <row r="1247" ht="15"/>
    <row r="1248" ht="15"/>
    <row r="1249" ht="15"/>
    <row r="1250" ht="15"/>
    <row r="1251" ht="15"/>
    <row r="1252" ht="15"/>
    <row r="1253" ht="15"/>
    <row r="1254" ht="15"/>
    <row r="1262" ht="15"/>
    <row r="1263" ht="15"/>
    <row r="1266" ht="15"/>
    <row r="1267" ht="15"/>
    <row r="1268" ht="15"/>
    <row r="1269" ht="15"/>
    <row r="1270" ht="15"/>
    <row r="1271" ht="15"/>
    <row r="1272" ht="15"/>
    <row r="1273" ht="15"/>
    <row r="1276" ht="15"/>
    <row r="1277" ht="15"/>
    <row r="1278" ht="15"/>
    <row r="1279" ht="15"/>
    <row r="1280" ht="15"/>
    <row r="1281" ht="15"/>
    <row r="1282" ht="15"/>
    <row r="1283" ht="15"/>
    <row r="1284" ht="15"/>
    <row r="1285" ht="15"/>
    <row r="1286" ht="15"/>
    <row r="1287" ht="15"/>
    <row r="1289" ht="15"/>
    <row r="1290" ht="15"/>
    <row r="1291" ht="15"/>
    <row r="1294" ht="15"/>
    <row r="1296" ht="15"/>
    <row r="1298" ht="15"/>
    <row r="1301" ht="15"/>
    <row r="1302" ht="15"/>
    <row r="1303" ht="15"/>
    <row r="1305" ht="15"/>
    <row r="1307" ht="15"/>
    <row r="1308" ht="15"/>
    <row r="1309" ht="15"/>
    <row r="1310" ht="15"/>
    <row r="1311" ht="15"/>
    <row r="1313" ht="15"/>
    <row r="1314" ht="15"/>
    <row r="1315" ht="15"/>
    <row r="1316" ht="15"/>
    <row r="1318" ht="15"/>
    <row r="1320" ht="15"/>
    <row r="1321"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39108</v>
      </c>
      <c r="B2" s="105" t="str">
        <f>IFERROR(VLOOKUP(D2,DB!A:K,11,0),"")</f>
        <v>R6</v>
      </c>
      <c r="C2" s="107">
        <v>1</v>
      </c>
      <c r="D2" s="105" t="s">
        <v>37417</v>
      </c>
      <c r="E2" s="108" t="s">
        <v>38998</v>
      </c>
      <c r="F2" s="109">
        <v>45953.122731481482</v>
      </c>
      <c r="G2" s="78">
        <f ca="1">IFERROR(NOW()-F2,"-")</f>
        <v>0.16722083333297633</v>
      </c>
      <c r="H2" s="109">
        <v>45953.122696759259</v>
      </c>
      <c r="I2" s="105" t="str">
        <f>IFERROR(VLOOKUP(D2,DB!A:F,6,0),"")</f>
        <v>Generator-SG</v>
      </c>
      <c r="J2" s="104" t="str">
        <f>IFERROR(VLOOKUP(D2,DB!A:G,7,0),"")</f>
        <v>Vandalized</v>
      </c>
      <c r="K2" s="110" t="s">
        <v>39109</v>
      </c>
      <c r="L2" s="111" t="str">
        <f>IFERROR(VLOOKUP(D2,DB!A:I,9,0),"")</f>
        <v>Latis</v>
      </c>
    </row>
    <row r="3" spans="1:16383" ht="31.5" customHeight="1">
      <c r="A3" s="106"/>
      <c r="B3" s="105" t="str">
        <f>IFERROR(VLOOKUP(D3,DB!A:K,11,0),"")</f>
        <v/>
      </c>
      <c r="C3" s="107"/>
      <c r="D3" s="105"/>
      <c r="E3" s="108"/>
      <c r="F3" s="109"/>
      <c r="G3" s="78">
        <f ca="1">IFERROR(NOW()-F3,"-")</f>
        <v>45953.289952314815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45953.289952314815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45953.289952314815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45953.289952314815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45953.289952314815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45953.289952314815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45953.289952314815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45953.289952314815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45953.289952314815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45953.289952314815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45953.289952314815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45953.289952314815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45953.289952314815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45953.289952314815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45953.289952314815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45953.289952314815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45953.289952314815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45953.289952314815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45953.289952314815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45953.289952314815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45953.289952314815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45953.289952314815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45953.289952314815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45953.289952314815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45953.289952314815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45953.289952314815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45953.289952314815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45953.289952314815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45953.289952314815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45953.289952314815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45953.289952314815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45953.289952314815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45953.289952314815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45953.289952314815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45953.289952314815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45953.289952314815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45953.289952314815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45953.289952314815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45953.289952314815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45953.289952314815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45953.289952314815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45953.289952314815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45953.289952314815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45953.289952314815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45953.289952314815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45953.289952314815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45953.289952314815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45953.289952314815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45953.289952314815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45953.289952314815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45953.289952314815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45953.289952314815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45953.289952314815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45953.289952314815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45953.289952314815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45953.289952314815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45953.289952314815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45953.289952314815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45953.289952314815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45953.289952314815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45953.289952314815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45953.289952314815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45953.289952314815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45953.289952314815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45953.289952314815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45953.289952314815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45953.289952314815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45953.289952314815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45953.289952314815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45953.289952314815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45953.289952314815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45953.289952314815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45953.289952314815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45953.289952314815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45953.289952314815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45953.289952314815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45953.289952314815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45953.289952314815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45953.289952314815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45953.289952314815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45953.289952314815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45953.289952314815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45953.289952314815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45953.289952314815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45953.289952314815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45953.289952314815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45953.289952314815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45953.289952314815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45953.289952314815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45953.289952314815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45953.289952314815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45953.289952314815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45953.289952314815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45953.289952314815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45953.289952314815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45953.289952314815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45953.289952314815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45953.289952314815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45953.289952314815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45953.289952314815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45953.289952314815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45953.289952314815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45953.289952314815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45953.289952314815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45953.289952314815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45953.289952314815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45953.289952314815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45953.289952314815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45953.289952314815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45953.289952314815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45953.289952314815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45953.289952314815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45953.289952314815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45953.289952314815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45953.289952314815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45953.289952314815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45953.289952314815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45953.289952314815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45953.289952314815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45953.289952314815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45953.289952314815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45953.289952314815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45953.289952314815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45953.289952314815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45953.289952314815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45953.289952314815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45953.289952314815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45953.289952314815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45953.289952314815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45953.289952314815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45953.289952314815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45953.289952314815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45953.289952314815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45953.289952314815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45953.289952314815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45953.289952314815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45953.289952314815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45953.289952314815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45953.289952314815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45953.289952314815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45953.289952314815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45953.289952314815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45953.289952314815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45953.289952314815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45953.289952314815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45953.289952314815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45953.289952314815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45953.289952314815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45953.289952314815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45953.289952314815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45953.289952314815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45953.289952314815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45953.289952314815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45953.289952314815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45953.289952314815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45953.289952314815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45953.289952314815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45953.289952314815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45953.289952314815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45953.289952314815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45953.289952314815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45953.289952314815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45953.289952314815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45953.289952314815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45953.289952314815</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