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92" documentId="13_ncr:1_{F6CB121F-512D-4AA6-A0C1-0FB36C537598}" xr6:coauthVersionLast="47" xr6:coauthVersionMax="47" xr10:uidLastSave="{1F87C5B1-93C1-4C4E-9958-6D6B783CEA18}"/>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<sst xmlns="http://schemas.openxmlformats.org/spreadsheetml/2006/main" count="178588" uniqueCount="39078">
  <si>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</si>
  <si>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</si>
  <si>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</si>
  <si>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</si>
  <si>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</si>
  <si>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</si>
  <si>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</si>
  <si>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</si>
  <si>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</si>
  <si>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</si>
  <si>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</si>
  <si>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</si>
  <si>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</si>
  <si>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</si>
  <si>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</si>
  <si>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</si>
  <si>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</si>
  <si>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</si>
  <si>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</si>
  <si>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</si>
  <si>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</si>
  <si>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</si>
  <si>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</si>
  <si>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</si>
  <si>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</si>
  <si>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</si>
  <si>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</si>
  <si>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</si>
  <si>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</si>
  <si>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</si>
  <si>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</si>
  <si>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</si>
  <si>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</si>
  <si>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</si>
  <si>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</si>
  <si>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</si>
  <si>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</si>
  <si>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</si>
  <si>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</si>
  <si>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</si>
  <si>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</si>
  <si>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</si>
  <si>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</si>
  <si>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</si>
  <si>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</si>
  <si>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</si>
  <si>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</si>
  <si>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</si>
  <si>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</si>
  <si>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</si>
  <si>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</si>
  <si>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</si>
  <si>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</si>
  <si>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</si>
  <si>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</si>
  <si>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</si>
  <si>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</si>
  <si>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</si>
  <si>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</si>
  <si>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</si>
  <si>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</si>
  <si>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</si>
  <si>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</si>
  <si>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</si>
  <si>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</si>
  <si>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</si>
  <si>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</si>
  <si>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</si>
  <si>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</si>
  <si>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</si>
  <si>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</si>
  <si>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</si>
  <si>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</si>
  <si>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</si>
  <si>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</si>
  <si>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</si>
  <si>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</si>
  <si>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</si>
  <si>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</si>
  <si>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</si>
  <si>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</si>
  <si>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</si>
  <si>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</si>
  <si>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</si>
  <si>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</si>
  <si>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</si>
  <si>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</si>
  <si>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</si>
  <si>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</si>
  <si>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</si>
  <si>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</si>
  <si>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</si>
  <si>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</si>
  <si>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</si>
  <si>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</si>
  <si>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</si>
  <si>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</si>
  <si>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</si>
  <si>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</si>
  <si>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</si>
  <si>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</si>
  <si>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</si>
  <si>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</si>
  <si>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</si>
  <si>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</si>
  <si>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</si>
  <si>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</si>
  <si>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</si>
  <si>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</si>
  <si>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</si>
  <si>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</si>
  <si>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</si>
  <si>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</si>
  <si>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</si>
  <si>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</si>
  <si>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</si>
  <si>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</si>
  <si>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</si>
  <si>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</si>
  <si>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</si>
  <si>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</si>
  <si>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</si>
  <si>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</si>
  <si>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</si>
  <si>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</si>
  <si>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</si>
  <si>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</si>
  <si>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</si>
  <si>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</si>
  <si>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</si>
  <si>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</si>
  <si>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</si>
  <si>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</si>
  <si>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</si>
  <si>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</si>
  <si>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</si>
  <si>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</si>
  <si>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</si>
  <si>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</si>
  <si>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</si>
  <si>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</si>
  <si>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</si>
  <si>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</si>
  <si>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</si>
  <si>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</si>
  <si>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</si>
  <si>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</si>
  <si>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</si>
  <si>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</si>
  <si>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</si>
  <si>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</si>
  <si>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</si>
  <si>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</si>
  <si>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</si>
  <si>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</si>
  <si>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</si>
  <si>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</si>
  <si>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</si>
  <si>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</si>
  <si>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</si>
  <si>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</si>
  <si>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</si>
  <si>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</si>
  <si>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</si>
  <si>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</si>
  <si>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</si>
  <si>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</si>
  <si>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</si>
  <si>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</si>
  <si>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</si>
  <si>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</si>
  <si>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</si>
  <si>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</si>
  <si>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</si>
  <si>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</si>
  <si>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</si>
  <si>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</si>
  <si>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</si>
  <si>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</si>
  <si>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</si>
  <si>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</si>
  <si>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</si>
  <si>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</si>
  <si>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</si>
  <si>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</si>
  <si>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</si>
  <si>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</si>
  <si>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</si>
  <si>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</si>
  <si>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</si>
  <si>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</si>
  <si>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</si>
  <si>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</si>
  <si>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</si>
  <si>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</si>
  <si>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</si>
  <si>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</si>
  <si>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</si>
  <si>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</si>
  <si>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</si>
  <si>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</si>
  <si>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</si>
  <si>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</si>
  <si>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</si>
  <si>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</si>
  <si>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</si>
  <si>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</si>
  <si>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</si>
  <si>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</si>
  <si>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</si>
  <si>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</si>
  <si>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</si>
  <si>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</si>
  <si>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</si>
  <si>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</si>
  <si>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</si>
  <si>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</si>
  <si>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</si>
  <si>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</si>
  <si>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</si>
  <si>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</si>
  <si>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</si>
  <si>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</si>
  <si>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</si>
  <si>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</si>
  <si>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</si>
  <si>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</si>
  <si>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</si>
  <si>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</si>
  <si>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</si>
  <si>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</si>
  <si>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</si>
  <si>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</si>
  <si>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</si>
  <si>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</si>
  <si>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</si>
  <si>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</si>
  <si>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</si>
  <si>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</si>
  <si>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</si>
  <si>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</si>
  <si>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</si>
  <si>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</si>
  <si>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</si>
  <si>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</si>
  <si>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</si>
  <si>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</si>
  <si>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</si>
  <si>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</si>
  <si>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</si>
  <si>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</si>
  <si>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</si>
  <si>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</si>
  <si>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</si>
  <si>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</si>
  <si>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</si>
  <si>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</si>
  <si>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</si>
  <si>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</si>
  <si>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</si>
  <si>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</si>
  <si>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</si>
  <si>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</si>
  <si>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</si>
  <si>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</si>
  <si>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</si>
  <si>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</si>
  <si>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</si>
  <si>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</si>
  <si>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</si>
  <si>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</si>
  <si>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</si>
  <si>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</si>
  <si>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</si>
  <si>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</si>
  <si>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</si>
  <si>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</si>
  <si>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</si>
  <si>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</si>
  <si>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</si>
  <si>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</si>
  <si>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</si>
  <si>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</si>
  <si>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</si>
  <si>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</si>
  <si>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</si>
  <si>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</si>
  <si>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</si>
  <si>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</si>
  <si>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</si>
  <si>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</si>
  <si>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</si>
  <si>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</si>
  <si>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</si>
  <si>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</si>
  <si>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</si>
  <si>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</si>
  <si>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</si>
  <si>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</si>
  <si>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</si>
  <si>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</si>
  <si>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</si>
  <si>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</si>
  <si>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</si>
  <si>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</si>
  <si>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</si>
  <si>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</si>
  <si>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</si>
  <si>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</si>
  <si>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</si>
  <si>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</si>
  <si>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</si>
  <si>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</si>
  <si>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</si>
  <si>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</si>
  <si>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</si>
  <si>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</si>
  <si>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</si>
  <si>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</si>
  <si>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</si>
  <si>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</si>
  <si>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</si>
  <si>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</si>
  <si>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</si>
  <si>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</si>
  <si>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</si>
  <si>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</si>
  <si>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</si>
  <si>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</si>
  <si>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</si>
  <si>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</si>
  <si>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</si>
  <si>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</si>
  <si>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</si>
  <si>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</si>
  <si>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</si>
  <si>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</si>
  <si>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</si>
  <si>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</si>
  <si>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</si>
  <si>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</si>
  <si>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</si>
  <si>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</si>
  <si>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</si>
  <si>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</si>
  <si>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</si>
  <si>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</si>
  <si>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</si>
  <si>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</si>
  <si>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</si>
  <si>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</si>
  <si>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</si>
  <si>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</si>
  <si>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</si>
  <si>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</si>
  <si>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</si>
  <si>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</si>
  <si>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</si>
  <si>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</si>
  <si>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</si>
  <si>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</si>
  <si>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</si>
  <si>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</si>
  <si>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</si>
  <si>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</si>
  <si>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</si>
  <si>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</si>
  <si>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</si>
  <si>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</si>
  <si>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</si>
  <si>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</si>
  <si>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</si>
  <si>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</si>
  <si>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</si>
  <si>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</si>
  <si>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</si>
  <si>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</si>
  <si>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</si>
  <si>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</si>
  <si>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</si>
  <si>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</si>
  <si>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</si>
  <si>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</si>
  <si>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</si>
  <si>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</si>
  <si>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</si>
  <si>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</si>
  <si>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</si>
  <si>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</si>
  <si>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</si>
  <si>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</si>
  <si>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</si>
  <si>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</si>
  <si>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</si>
  <si>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</si>
  <si>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</si>
  <si>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</si>
  <si>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</si>
  <si>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</si>
  <si>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</si>
  <si>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</si>
  <si>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</si>
  <si>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</si>
  <si>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</si>
  <si>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</si>
  <si>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</si>
  <si>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</si>
  <si>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</si>
  <si>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</si>
  <si>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</si>
  <si>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</si>
  <si>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</si>
  <si>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</si>
  <si>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</si>
  <si>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</si>
  <si>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</si>
  <si>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</si>
  <si>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</si>
  <si>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</si>
  <si>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</si>
  <si>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</si>
  <si>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</si>
  <si>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</si>
  <si>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</si>
  <si>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</si>
  <si>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</si>
  <si>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</si>
  <si>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</si>
  <si>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</si>
  <si>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</si>
  <si>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</si>
  <si>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</si>
  <si>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</si>
  <si>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</si>
  <si>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</si>
  <si>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</si>
  <si>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</si>
  <si>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</si>
  <si>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</si>
  <si>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</si>
  <si>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</si>
  <si>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</si>
  <si>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</si>
  <si>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</si>
  <si>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</si>
  <si>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</si>
  <si>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</si>
  <si>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</si>
  <si>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</si>
  <si>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</si>
  <si>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</si>
  <si>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</si>
  <si>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</si>
  <si>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</si>
  <si>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</si>
  <si>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</si>
  <si>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</si>
  <si>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</si>
  <si>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</si>
  <si>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</si>
  <si>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</si>
  <si>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</si>
  <si>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</si>
  <si>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</si>
  <si>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</si>
  <si>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</si>
  <si>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</si>
  <si>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</si>
  <si>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</si>
  <si>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</si>
  <si>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</si>
  <si>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</si>
  <si>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</si>
  <si>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</si>
  <si>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</si>
  <si>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</si>
  <si>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</si>
  <si>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</si>
  <si>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</si>
  <si>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</si>
  <si>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</si>
  <si>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</si>
  <si>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</si>
  <si>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</si>
  <si>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</si>
  <si>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</si>
  <si>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</si>
  <si>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</si>
  <si>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</si>
  <si>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</si>
  <si>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</si>
  <si>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</si>
  <si>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</si>
  <si>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</si>
  <si>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</si>
  <si>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</si>
  <si>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</si>
  <si>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</si>
  <si>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</si>
  <si>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</si>
  <si>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</si>
  <si>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</si>
  <si>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</si>
  <si>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</si>
  <si>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</si>
  <si>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</si>
  <si>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</si>
  <si>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</si>
  <si>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</si>
  <si>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</si>
  <si>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</si>
  <si>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</si>
  <si>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</si>
  <si>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</si>
  <si>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</si>
  <si>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</si>
  <si>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</si>
  <si>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</si>
  <si>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</si>
  <si>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</si>
  <si>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</si>
  <si>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</si>
  <si>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</si>
  <si>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</si>
  <si>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</si>
  <si>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</si>
  <si>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</si>
  <si>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</si>
  <si>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</si>
  <si>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</si>
  <si>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</si>
  <si>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</si>
  <si>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</si>
  <si>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</si>
  <si>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</si>
  <si>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</si>
  <si>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</si>
  <si>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</si>
  <si>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</si>
  <si>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</si>
  <si>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</si>
  <si>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</si>
  <si>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</si>
  <si>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</si>
  <si>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</si>
  <si>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</si>
  <si>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</si>
  <si>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</si>
  <si>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</si>
  <si>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</si>
  <si>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</si>
  <si>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</si>
  <si>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</si>
  <si>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</si>
  <si>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</si>
  <si>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</si>
  <si>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</si>
  <si>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</si>
  <si>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</si>
  <si>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</si>
  <si>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</si>
  <si>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</si>
  <si>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</si>
  <si>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</si>
  <si>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</si>
  <si>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</si>
  <si>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</si>
  <si>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</si>
  <si>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</si>
  <si>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</si>
  <si>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</si>
  <si>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</si>
  <si>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</si>
  <si>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</si>
  <si>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</si>
  <si>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</si>
  <si>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</si>
  <si>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</si>
  <si>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</si>
  <si>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</si>
  <si>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</si>
  <si>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</si>
  <si>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</si>
  <si>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</si>
  <si>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</si>
  <si>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</si>
  <si>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</si>
  <si>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</si>
  <si>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</si>
  <si>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</si>
  <si>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</si>
  <si>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</si>
  <si>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</si>
  <si>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</si>
  <si>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</si>
  <si>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</si>
  <si>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</si>
  <si>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</si>
  <si>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</si>
  <si>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</si>
  <si>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</si>
  <si>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</si>
  <si>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</si>
  <si>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</si>
  <si>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</si>
  <si>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</si>
  <si>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</si>
  <si>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</si>
  <si>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</si>
  <si>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</si>
  <si>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</si>
  <si>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</si>
  <si>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</si>
  <si>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</si>
  <si>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</si>
  <si>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</si>
  <si>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</si>
  <si>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</si>
  <si>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</si>
  <si>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</si>
  <si>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</si>
  <si>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</si>
  <si>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</si>
  <si>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</si>
  <si>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</si>
  <si>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</si>
  <si>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</si>
  <si>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</si>
  <si>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</si>
  <si>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</si>
  <si>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</si>
  <si>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</si>
  <si>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</si>
  <si>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</si>
  <si>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</si>
  <si>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</si>
  <si>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</si>
  <si>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</si>
  <si>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</si>
  <si>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</si>
  <si>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</si>
  <si>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</si>
  <si>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</si>
  <si>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</si>
  <si>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</si>
  <si>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</si>
  <si>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</si>
  <si>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</si>
  <si>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</si>
  <si>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</si>
  <si>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</si>
  <si>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</si>
  <si>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</si>
  <si>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</si>
  <si>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</si>
  <si>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</si>
  <si>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</si>
  <si>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</si>
  <si>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</si>
  <si>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</si>
  <si>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</si>
  <si>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</si>
  <si>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</si>
  <si>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</si>
  <si>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</si>
  <si>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</si>
  <si>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</si>
  <si>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</si>
  <si>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</si>
  <si>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</si>
  <si>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</si>
  <si>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</si>
  <si>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</si>
  <si>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</si>
  <si>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</si>
  <si>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</si>
  <si>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</si>
  <si>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</si>
  <si>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</si>
  <si>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</si>
  <si>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</si>
  <si>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</si>
  <si>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</si>
  <si>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</si>
  <si>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</si>
  <si>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</si>
  <si>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</si>
  <si>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</si>
  <si>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</si>
  <si>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</si>
  <si>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</si>
  <si>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</si>
  <si>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</si>
  <si>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</si>
  <si>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</si>
  <si>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</si>
  <si>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</si>
  <si>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</si>
  <si>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</si>
  <si>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</si>
  <si>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</si>
  <si>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</si>
  <si>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</si>
  <si>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</si>
  <si>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</si>
  <si>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</si>
  <si>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</si>
  <si>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</si>
  <si>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</si>
  <si>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</si>
  <si>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</si>
  <si>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</si>
  <si>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</si>
  <si>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</si>
  <si>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</si>
  <si>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</si>
  <si>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</si>
  <si>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</si>
  <si>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</si>
  <si>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</si>
  <si>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</si>
  <si>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</si>
  <si>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</si>
  <si>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</si>
  <si>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</si>
  <si>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</si>
  <si>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</si>
  <si>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</si>
  <si>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</si>
  <si>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</si>
  <si>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</si>
  <si>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</si>
  <si>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</si>
  <si>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</si>
  <si>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</si>
  <si>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</si>
  <si>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</si>
  <si>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</si>
  <si>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</si>
  <si>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</si>
  <si>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</si>
  <si>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</si>
  <si>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</si>
  <si>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</si>
  <si>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</si>
  <si>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</si>
  <si>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</si>
  <si>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</si>
  <si>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</si>
  <si>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</si>
  <si>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</si>
  <si>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</si>
  <si>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</si>
  <si>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</si>
  <si>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</si>
  <si>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</si>
  <si>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</si>
  <si>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</si>
  <si>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</si>
  <si>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</si>
  <si>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</si>
  <si>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</si>
  <si>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</si>
  <si>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</si>
  <si>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</si>
  <si>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</si>
  <si>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</si>
  <si>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</si>
  <si>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</si>
  <si>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</si>
  <si>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</si>
  <si>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</si>
  <si>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</si>
  <si>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</si>
  <si>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</si>
  <si>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</si>
  <si>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</si>
  <si>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</si>
  <si>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</si>
  <si>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</si>
  <si>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</si>
  <si>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</si>
  <si>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</si>
  <si>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</si>
  <si>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</si>
  <si>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</si>
  <si>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</si>
  <si>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</si>
  <si>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</si>
  <si>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</si>
  <si>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</si>
  <si>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</si>
  <si>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</si>
  <si>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</si>
  <si>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</si>
  <si>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</si>
  <si>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</si>
  <si>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</si>
  <si>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</si>
  <si>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</si>
  <si>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</si>
  <si>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</si>
  <si>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</si>
  <si>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</si>
  <si>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</si>
  <si>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</si>
  <si>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</si>
  <si>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</si>
  <si>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</si>
  <si>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</si>
  <si>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</si>
  <si>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</si>
  <si>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</si>
  <si>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</si>
  <si>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</si>
  <si>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</si>
  <si>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</si>
  <si>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</si>
  <si>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</si>
  <si>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</si>
  <si>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</si>
  <si>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</si>
  <si>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</si>
  <si>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</si>
  <si>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</si>
  <si>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</si>
  <si>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</si>
  <si>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</si>
  <si>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</si>
  <si>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</si>
  <si>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</si>
  <si>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</si>
  <si>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</si>
  <si>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</si>
  <si>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</si>
  <si>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</si>
  <si>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</si>
  <si>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</si>
  <si>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</si>
  <si>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</si>
  <si>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</si>
  <si>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</si>
  <si>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</si>
  <si>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</si>
  <si>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</si>
  <si>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</si>
  <si>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</si>
  <si>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</si>
  <si>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</si>
  <si>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</si>
  <si>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</si>
  <si>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</si>
  <si>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</si>
  <si>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</si>
  <si>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</si>
  <si>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</si>
  <si>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</si>
  <si>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</si>
  <si>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</si>
  <si>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</si>
  <si>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</si>
  <si>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</si>
  <si>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</si>
  <si>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</si>
  <si>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</si>
  <si>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</si>
  <si>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</si>
  <si>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</si>
  <si>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</si>
  <si>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</si>
  <si>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</si>
  <si>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</si>
  <si>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</si>
  <si>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</si>
  <si>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</si>
  <si>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</si>
  <si>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</si>
  <si>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</si>
  <si>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</si>
  <si>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</si>
  <si>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</si>
  <si>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</si>
  <si>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</si>
  <si>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</si>
  <si>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</si>
  <si>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</si>
  <si>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</si>
  <si>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</si>
  <si>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</si>
  <si>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</si>
  <si>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</si>
  <si>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</si>
  <si>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</si>
  <si>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</si>
  <si>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</si>
  <si>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</si>
  <si>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</si>
  <si>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</si>
  <si>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</si>
  <si>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</si>
  <si>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</si>
  <si>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</si>
  <si>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</si>
  <si>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</si>
  <si>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</si>
  <si>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</si>
  <si>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</si>
  <si>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</si>
  <si>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</si>
  <si>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</si>
  <si>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</si>
  <si>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</si>
  <si>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</si>
  <si>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</si>
  <si>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</si>
  <si>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</si>
  <si>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</si>
  <si>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</si>
  <si>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</si>
  <si>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</si>
  <si>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</si>
  <si>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</si>
  <si>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</si>
  <si>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</si>
  <si>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</si>
  <si>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</si>
  <si>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</si>
  <si>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</si>
  <si>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</si>
  <si>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</si>
  <si>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</si>
  <si>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</si>
  <si>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</si>
  <si>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</si>
  <si>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</si>
  <si>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</si>
  <si>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</si>
  <si>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</si>
  <si>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</si>
  <si>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</si>
  <si>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</si>
  <si>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</si>
  <si>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</si>
  <si>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</si>
  <si>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</si>
  <si>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</si>
  <si>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</si>
  <si>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</si>
  <si>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</si>
  <si>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</si>
  <si>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</si>
  <si>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</si>
  <si>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</si>
  <si>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</si>
  <si>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</si>
  <si>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</si>
  <si>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</si>
  <si>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</si>
  <si>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</si>
  <si>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</si>
  <si>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</si>
  <si>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</si>
  <si>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</si>
  <si>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</si>
  <si>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</si>
  <si>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</si>
  <si>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</si>
  <si>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</si>
  <si>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</si>
  <si>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</si>
  <si>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</si>
  <si>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</si>
  <si>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</si>
  <si>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</si>
  <si>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</si>
  <si>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</si>
  <si>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</si>
  <si>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</si>
  <si>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</si>
  <si>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</si>
  <si>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</si>
  <si>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</si>
  <si>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</si>
  <si>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</si>
  <si>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</si>
  <si>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</si>
  <si>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</si>
  <si>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</si>
  <si>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</si>
  <si>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</si>
  <si>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</si>
  <si>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</si>
  <si>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</si>
  <si>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</si>
  <si>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</si>
  <si>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</si>
  <si>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</si>
  <si>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</si>
  <si>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</si>
  <si>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</si>
  <si>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</si>
  <si>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</si>
  <si>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</si>
  <si>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</si>
  <si>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</si>
  <si>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</si>
  <si>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</si>
  <si>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</si>
  <si>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</si>
  <si>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</si>
  <si>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</si>
  <si>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</si>
  <si>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</si>
  <si>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</si>
  <si>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</si>
  <si>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</si>
  <si>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</si>
  <si>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</si>
  <si>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</si>
  <si>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</si>
  <si>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</si>
  <si>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</si>
  <si>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</si>
  <si>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</si>
  <si>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</si>
  <si>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</si>
  <si>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</si>
  <si>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</si>
  <si>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</si>
  <si>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</si>
  <si>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</si>
  <si>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</si>
  <si>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</si>
  <si>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</si>
  <si>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</si>
  <si>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</si>
  <si>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</si>
  <si>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</si>
  <si>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</si>
  <si>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</si>
  <si>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</si>
  <si>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</si>
  <si>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</si>
  <si>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</si>
  <si>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</si>
  <si>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</si>
  <si>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</si>
  <si>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</si>
  <si>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</si>
  <si>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</si>
  <si>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</si>
  <si>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</si>
  <si>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</si>
  <si>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</si>
  <si>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</si>
  <si>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</si>
  <si>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</si>
  <si>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</si>
  <si>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</si>
  <si>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</si>
  <si>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</si>
  <si>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</si>
  <si>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</si>
  <si>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</si>
  <si>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</si>
  <si>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</si>
  <si>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</si>
  <si>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</si>
  <si>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</si>
  <si>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</si>
  <si>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</si>
  <si>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</si>
  <si>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</si>
  <si>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</si>
  <si>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</si>
  <si>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</si>
  <si>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</si>
  <si>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</si>
  <si>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</si>
  <si>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</si>
  <si>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</si>
  <si>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</si>
  <si>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</si>
  <si>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</si>
  <si>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</si>
  <si>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</si>
  <si>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</si>
  <si>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</si>
  <si>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</si>
  <si>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</si>
  <si>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</si>
  <si>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</si>
  <si>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</si>
  <si>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</si>
  <si>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</si>
  <si>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</si>
  <si>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</si>
  <si>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</si>
  <si>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</si>
  <si>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</si>
  <si>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</si>
  <si>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</si>
  <si>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</si>
  <si>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</si>
  <si>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</si>
  <si>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</si>
  <si>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</si>
  <si>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</si>
  <si>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</si>
  <si>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</si>
  <si>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</si>
  <si>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</si>
  <si>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</si>
  <si>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</si>
  <si>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</si>
  <si>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</si>
  <si>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</si>
  <si>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</si>
  <si>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</si>
  <si>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</si>
  <si>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</si>
  <si>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</si>
  <si>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</si>
  <si>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</si>
  <si>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</si>
  <si>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</si>
  <si>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</si>
  <si>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</si>
  <si>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</si>
  <si>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</si>
  <si>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</si>
  <si>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</si>
  <si>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</si>
  <si>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</si>
  <si>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</si>
  <si>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</si>
  <si>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</si>
  <si>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</si>
  <si>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</si>
  <si>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</si>
  <si>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</si>
  <si>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</si>
  <si>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</si>
  <si>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</si>
  <si>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</si>
  <si>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</si>
  <si>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</si>
  <si>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</si>
  <si>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</si>
  <si>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</si>
  <si>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</si>
  <si>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</si>
  <si>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</si>
  <si>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</si>
  <si>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</si>
  <si>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</si>
  <si>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</si>
  <si>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</si>
  <si>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</si>
  <si>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</si>
  <si>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</si>
  <si>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</si>
  <si>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</si>
  <si>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</si>
  <si>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</si>
  <si>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</si>
  <si>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</si>
  <si>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</si>
  <si>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</si>
  <si>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</si>
  <si>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</si>
  <si>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</si>
  <si>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</si>
  <si>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</si>
  <si>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</si>
  <si>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</si>
  <si>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</si>
  <si>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</si>
  <si>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</si>
  <si>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</si>
  <si>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</si>
  <si>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</si>
  <si>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</si>
  <si>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</si>
  <si>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</si>
  <si>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</si>
  <si>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</si>
  <si>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</si>
  <si>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</si>
  <si>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</si>
  <si>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</si>
  <si>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</si>
  <si>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</si>
  <si>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</si>
  <si>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</si>
  <si>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</si>
  <si>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</si>
  <si>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</si>
  <si>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</si>
  <si>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</si>
  <si>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</si>
  <si>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</si>
  <si>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</si>
  <si>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</si>
  <si>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</si>
  <si>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</si>
  <si>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</si>
  <si>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</si>
  <si>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</si>
  <si>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</si>
  <si>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</si>
  <si>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</si>
  <si>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</si>
  <si>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</si>
  <si>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</si>
  <si>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</si>
  <si>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</si>
  <si>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</si>
  <si>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</si>
  <si>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</si>
  <si>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</si>
  <si>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</si>
  <si>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</si>
  <si>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</si>
  <si>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</si>
  <si>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</si>
  <si>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</si>
  <si>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</si>
  <si>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</si>
  <si>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</si>
  <si>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</si>
  <si>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</si>
  <si>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</si>
  <si>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</si>
  <si>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</si>
  <si>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</si>
  <si>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</si>
  <si>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</si>
  <si>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</si>
  <si>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</si>
  <si>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</si>
  <si>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</si>
  <si>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</si>
  <si>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</si>
  <si>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</si>
  <si>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</si>
  <si>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</si>
  <si>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</si>
  <si>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</si>
  <si>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</si>
  <si>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</si>
  <si>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</si>
  <si>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</si>
  <si>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</si>
  <si>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</si>
  <si>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</si>
  <si>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</si>
  <si>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</si>
  <si>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</si>
  <si>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</si>
  <si>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</si>
  <si>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</si>
  <si>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</si>
  <si>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</si>
  <si>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</si>
  <si>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</si>
  <si>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</si>
  <si>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</si>
  <si>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</si>
  <si>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</si>
  <si>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</si>
  <si>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</si>
  <si>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</si>
  <si>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</si>
  <si>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</si>
  <si>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</si>
  <si>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</si>
  <si>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</si>
  <si>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</si>
  <si>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</si>
  <si>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</si>
  <si>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</si>
  <si>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</si>
  <si>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</si>
  <si>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</si>
  <si>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</si>
  <si>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</si>
  <si>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</si>
  <si>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</si>
  <si>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</si>
  <si>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</si>
  <si>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</si>
  <si>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</si>
  <si>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</si>
  <si>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</si>
  <si>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</si>
  <si>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</si>
  <si>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</si>
  <si>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</si>
  <si>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</si>
  <si>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</si>
  <si>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</si>
  <si>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</si>
  <si>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</si>
  <si>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</si>
  <si>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</si>
  <si>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</si>
  <si>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</si>
  <si>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</si>
  <si>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</si>
  <si>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</si>
  <si>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</si>
  <si>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</si>
  <si>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</si>
  <si>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</si>
  <si>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</si>
  <si>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</si>
  <si>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</si>
  <si>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</si>
  <si>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</si>
  <si>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</si>
  <si>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</si>
  <si>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</si>
  <si>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</si>
  <si>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</si>
  <si>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</si>
  <si>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</si>
  <si>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</si>
  <si>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</si>
  <si>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</si>
  <si>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</si>
  <si>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</si>
  <si>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</si>
  <si>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</si>
  <si>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</si>
  <si>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</si>
  <si>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</si>
  <si>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</si>
  <si>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</si>
  <si>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</si>
  <si>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</si>
  <si>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</si>
  <si>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</si>
  <si>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</si>
  <si>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</si>
  <si>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</si>
  <si>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</si>
  <si>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</si>
  <si>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</si>
  <si>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</si>
  <si>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</si>
  <si>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</si>
  <si>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</si>
  <si>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</si>
  <si>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</si>
  <si>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</si>
  <si>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</si>
  <si>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</si>
  <si>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</si>
  <si>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</si>
  <si>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</si>
  <si>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</si>
  <si>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</si>
  <si>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</si>
  <si>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</si>
  <si>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</si>
  <si>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</si>
  <si>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</si>
  <si>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</si>
  <si>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</si>
  <si>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</si>
  <si>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</si>
  <si>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</si>
  <si>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</si>
  <si>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</si>
  <si>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</si>
  <si>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</si>
  <si>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</si>
  <si>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</si>
  <si>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</si>
  <si>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</si>
  <si>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</si>
  <si>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</si>
  <si>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</si>
  <si>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</si>
  <si>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</si>
  <si>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</si>
  <si>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</si>
  <si>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</si>
  <si>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</si>
  <si>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</si>
  <si>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</si>
  <si>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</si>
  <si>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</si>
  <si>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</si>
  <si>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</si>
  <si>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</si>
  <si>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</si>
  <si>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</si>
  <si>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</si>
  <si>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</si>
  <si>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</si>
  <si>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</si>
  <si>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</si>
  <si>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</si>
  <si>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</si>
  <si>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</si>
  <si>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</si>
  <si>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</si>
  <si>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</si>
  <si>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</si>
  <si>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</si>
  <si>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</si>
  <si>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</si>
  <si>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</si>
  <si>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</si>
  <si>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</si>
  <si>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</si>
  <si>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</si>
  <si>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</si>
  <si>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</si>
  <si>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</si>
  <si>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</si>
  <si>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</si>
  <si>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</si>
  <si>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</si>
  <si>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</si>
  <si>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</si>
  <si>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</si>
  <si>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</si>
  <si>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</si>
  <si>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</si>
  <si>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</si>
  <si>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</si>
  <si>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</si>
  <si>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</si>
  <si>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</si>
  <si>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</si>
  <si>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</si>
  <si>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</si>
  <si>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</si>
  <si>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</si>
  <si>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</si>
  <si>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</si>
  <si>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</si>
  <si>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</si>
  <si>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</si>
  <si>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</si>
  <si>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</si>
  <si>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</si>
  <si>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</si>
  <si>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</si>
  <si>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</si>
  <si>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</si>
  <si>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</si>
  <si>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</si>
  <si>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</si>
  <si>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</si>
  <si>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</si>
  <si>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</si>
  <si>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</si>
  <si>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</si>
  <si>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</si>
  <si>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</si>
  <si>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</si>
  <si>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</si>
  <si>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</si>
  <si>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</si>
  <si>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</si>
  <si>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</si>
  <si>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</si>
  <si>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</si>
  <si>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</si>
  <si>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</si>
  <si>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</si>
  <si>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</si>
  <si>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</si>
  <si>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</si>
  <si>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</si>
  <si>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</si>
  <si>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</si>
  <si>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</si>
  <si>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</si>
  <si>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</si>
  <si>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</si>
  <si>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</si>
  <si>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</si>
  <si>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</si>
  <si>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</si>
  <si>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</si>
  <si>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</si>
  <si>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</si>
  <si>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</si>
  <si>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</si>
  <si>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</si>
  <si>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</si>
  <si>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</si>
  <si>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</si>
  <si>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</si>
  <si>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</si>
  <si>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</si>
  <si>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</si>
  <si>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</si>
  <si>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</si>
  <si>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</si>
  <si>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</si>
  <si>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</si>
  <si>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</si>
  <si>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</si>
  <si>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</si>
  <si>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</si>
  <si>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</si>
  <si>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</si>
  <si>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</si>
  <si>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</si>
  <si>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</si>
  <si>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</si>
  <si>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</si>
  <si>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</si>
  <si>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</si>
  <si>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</si>
  <si>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</si>
  <si>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</si>
  <si>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</si>
  <si>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</si>
  <si>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</si>
  <si>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</si>
  <si>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</si>
  <si>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</si>
  <si>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</si>
  <si>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</si>
  <si>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</si>
  <si>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</si>
  <si>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</si>
  <si>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</si>
  <si>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</si>
  <si>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</si>
  <si>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</si>
  <si>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</si>
  <si>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</si>
  <si>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</si>
  <si>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</si>
  <si>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</si>
  <si>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</si>
  <si>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</si>
  <si>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</si>
  <si>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</si>
  <si>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</si>
  <si>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</si>
  <si>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</si>
  <si>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</si>
  <si>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</si>
  <si>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</si>
  <si>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</si>
  <si>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</si>
  <si>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</si>
  <si>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</si>
  <si>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</si>
  <si>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</si>
  <si>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</si>
  <si>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</si>
  <si>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</si>
  <si>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</si>
  <si>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</si>
  <si>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</si>
  <si>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</si>
  <si>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</si>
  <si>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</si>
  <si>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</si>
  <si>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</si>
  <si>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</si>
  <si>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</si>
  <si>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</si>
  <si>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</si>
  <si>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</si>
  <si>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</si>
  <si>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</si>
  <si>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</si>
  <si>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</si>
  <si>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</si>
  <si>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</si>
  <si>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</si>
  <si>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</si>
  <si>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</si>
  <si>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</si>
  <si>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</si>
  <si>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</si>
  <si>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</si>
  <si>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</si>
  <si>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</si>
  <si>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</si>
  <si>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</si>
  <si>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</si>
  <si>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</si>
  <si>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</si>
  <si>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</si>
  <si>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</si>
  <si>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</si>
  <si>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</si>
  <si>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</si>
  <si>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</si>
  <si>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</si>
  <si>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</si>
  <si>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</si>
  <si>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</si>
  <si>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</si>
  <si>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</si>
  <si>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</si>
  <si>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</si>
  <si>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</si>
  <si>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</si>
  <si>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</si>
  <si>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</si>
  <si>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</si>
  <si>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</si>
  <si>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</si>
  <si>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</si>
  <si>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</si>
  <si>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</si>
  <si>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</si>
  <si>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</si>
  <si>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</si>
  <si>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</si>
  <si>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</si>
  <si>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</si>
  <si>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</si>
  <si>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</si>
  <si>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</si>
  <si>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</si>
  <si>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</si>
  <si>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</si>
  <si>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</si>
  <si>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</si>
  <si>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</si>
  <si>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</si>
  <si>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</si>
  <si>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</si>
  <si>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</si>
  <si>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</si>
  <si>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</si>
  <si>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</si>
  <si>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</si>
  <si>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</si>
  <si>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</si>
  <si>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</si>
  <si>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</si>
  <si>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</si>
  <si>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</si>
  <si>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</si>
  <si>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</si>
  <si>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</si>
  <si>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</si>
  <si>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</si>
  <si>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</si>
  <si>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</si>
  <si>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</si>
  <si>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</si>
  <si>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</si>
  <si>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</si>
  <si>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</si>
  <si>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</si>
  <si>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</si>
  <si>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</si>
  <si>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</si>
  <si>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</si>
  <si>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</si>
  <si>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</si>
  <si>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</si>
  <si>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</si>
  <si>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</si>
  <si>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</si>
  <si>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</si>
  <si>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</si>
  <si>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</si>
  <si>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</si>
  <si>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</si>
  <si>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</si>
  <si>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</si>
  <si>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</si>
  <si>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</si>
  <si>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</si>
  <si>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</si>
  <si>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</si>
  <si>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</si>
  <si>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</si>
  <si>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</si>
  <si>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</si>
  <si>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</si>
  <si>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</si>
  <si>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</si>
  <si>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</si>
  <si>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</si>
  <si>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</si>
  <si>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</si>
  <si>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</si>
  <si>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</si>
  <si>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</si>
  <si>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</si>
  <si>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</si>
  <si>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</si>
  <si>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</si>
  <si>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</si>
  <si>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</si>
  <si>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</si>
  <si>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</si>
  <si>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</si>
  <si>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</si>
  <si>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</si>
  <si>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</si>
  <si>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</si>
  <si>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</si>
  <si>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</si>
  <si>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</si>
  <si>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</si>
  <si>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</si>
  <si>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</si>
  <si>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</si>
  <si>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</si>
  <si>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</si>
  <si>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</si>
  <si>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</si>
  <si>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</si>
  <si>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</si>
  <si>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</si>
  <si>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</si>
  <si>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</si>
  <si>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</si>
  <si>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</si>
  <si>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</si>
  <si>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</si>
  <si>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</si>
  <si>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</si>
  <si>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</si>
  <si>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</si>
  <si>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</si>
  <si>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</si>
  <si>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</si>
  <si>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</si>
  <si>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</si>
  <si>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</si>
  <si>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</si>
  <si>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</si>
  <si>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</si>
  <si>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</si>
  <si>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</si>
  <si>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</si>
  <si>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</si>
  <si>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</si>
  <si>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</si>
  <si>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</si>
  <si>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</si>
  <si>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</si>
  <si>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</si>
  <si>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</si>
  <si>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</si>
  <si>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</si>
  <si>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</si>
  <si>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</si>
  <si>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</si>
  <si>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</si>
  <si>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</si>
  <si>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</si>
  <si>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</si>
  <si>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</si>
  <si>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</si>
  <si>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</si>
  <si>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</si>
  <si>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</si>
  <si>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</si>
  <si>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</si>
  <si>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</si>
  <si>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</si>
  <si>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</si>
  <si>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</si>
  <si>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</si>
  <si>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</si>
  <si>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</si>
  <si>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</si>
  <si>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</si>
  <si>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</si>
  <si>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</si>
  <si>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</si>
  <si>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</si>
  <si>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</si>
  <si>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</si>
  <si>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</si>
  <si>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</si>
  <si>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</si>
  <si>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</si>
  <si>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</si>
  <si>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</si>
  <si>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</si>
  <si>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</si>
  <si>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</si>
  <si>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</si>
  <si>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</si>
  <si>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</si>
  <si>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</si>
  <si>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</si>
  <si>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</si>
  <si>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</si>
  <si>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</si>
  <si>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</si>
  <si>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</si>
  <si>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</si>
  <si>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</si>
  <si>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</si>
  <si>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</si>
  <si>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</si>
  <si>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</si>
  <si>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</si>
  <si>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</si>
  <si>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</si>
  <si>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</si>
  <si>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</si>
  <si>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</si>
  <si>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</si>
  <si>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</si>
  <si>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</si>
  <si>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</si>
  <si>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</si>
  <si>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</si>
  <si>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</si>
  <si>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</si>
  <si>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</si>
  <si>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</si>
  <si>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</si>
  <si>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</si>
  <si>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</si>
  <si>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</si>
  <si>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</si>
  <si>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</si>
  <si>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</si>
  <si>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</si>
  <si>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</si>
  <si>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</si>
  <si>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</si>
  <si>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</si>
  <si>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</si>
  <si>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</si>
  <si>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</si>
  <si>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</si>
  <si>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</si>
  <si>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</si>
  <si>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</si>
  <si>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</si>
  <si>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</si>
  <si>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</si>
  <si>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</si>
  <si>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</si>
  <si>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</si>
  <si>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</si>
  <si>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</si>
  <si>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</si>
  <si>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</si>
  <si>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</si>
  <si>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</si>
  <si>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</si>
  <si>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</si>
  <si>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</si>
  <si>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</si>
  <si>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</si>
  <si>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</si>
  <si>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</si>
  <si>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</si>
  <si>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</si>
  <si>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</si>
  <si>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</si>
  <si>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</si>
  <si>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</si>
  <si>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</si>
  <si>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</si>
  <si>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</si>
  <si>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</si>
  <si>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</si>
  <si>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</si>
  <si>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</si>
  <si>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</si>
  <si>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</si>
  <si>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</si>
  <si>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</si>
  <si>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</si>
  <si>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</si>
  <si>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</si>
  <si>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</si>
  <si>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</si>
  <si>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</si>
  <si>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</si>
  <si>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</si>
  <si>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</si>
  <si>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</si>
  <si>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</si>
  <si>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</si>
  <si>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</si>
  <si>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</si>
  <si>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</si>
  <si>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</si>
  <si>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</si>
  <si>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</si>
  <si>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</si>
  <si>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</si>
  <si>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</si>
  <si>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</si>
  <si>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</si>
  <si>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</si>
  <si>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</si>
  <si>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</si>
  <si>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</si>
  <si>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</si>
  <si>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</si>
  <si>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</si>
  <si>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</si>
  <si>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</si>
  <si>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</si>
  <si>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</si>
  <si>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</si>
  <si>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</si>
  <si>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</si>
  <si>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</si>
  <si>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</si>
  <si>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</si>
  <si>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</si>
  <si>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</si>
  <si>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</si>
  <si>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</si>
  <si>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</si>
  <si>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</si>
  <si>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</si>
  <si>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</si>
  <si>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</si>
  <si>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</si>
  <si>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</si>
  <si>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</si>
  <si>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</si>
  <si>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</si>
  <si>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</si>
  <si>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</si>
  <si>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</si>
  <si>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</si>
  <si>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</si>
  <si>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</si>
  <si>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</si>
  <si>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</si>
  <si>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</si>
  <si>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</si>
  <si>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</si>
  <si>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</si>
  <si>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</si>
  <si>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</si>
  <si>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</si>
  <si>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</si>
  <si>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</si>
  <si>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</si>
  <si>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</si>
  <si>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</si>
  <si>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</si>
  <si>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</si>
  <si>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</si>
  <si>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</si>
  <si>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</si>
  <si>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</si>
  <si>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</si>
  <si>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</si>
  <si>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</si>
  <si>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</si>
  <si>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</si>
  <si>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</si>
  <si>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</si>
  <si>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</si>
  <si>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</si>
  <si>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</si>
  <si>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</si>
  <si>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</si>
  <si>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</si>
  <si>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</si>
  <si>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</si>
  <si>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</si>
  <si>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</si>
  <si>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</si>
  <si>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</si>
  <si>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</si>
  <si>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</si>
  <si>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</si>
  <si>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</si>
  <si>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</si>
  <si>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</si>
  <si>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</si>
  <si>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</si>
  <si>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</si>
  <si>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</si>
  <si>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</si>
  <si>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</si>
  <si>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</si>
  <si>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</si>
  <si>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</si>
  <si>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</si>
  <si>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</si>
  <si>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</si>
  <si>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</si>
  <si>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</si>
  <si>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</si>
  <si>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</si>
  <si>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</si>
  <si>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</si>
  <si>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</si>
  <si>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</si>
  <si>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</si>
  <si>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</si>
  <si>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</si>
  <si>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</si>
  <si>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</si>
  <si>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</si>
  <si>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</si>
  <si>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</si>
  <si>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</si>
  <si>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</si>
  <si>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</si>
  <si>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</si>
  <si>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</si>
  <si>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</si>
  <si>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</si>
  <si>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</si>
  <si>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</si>
  <si>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</si>
  <si>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</si>
  <si>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</si>
  <si>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</si>
  <si>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</si>
  <si>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</si>
  <si>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</si>
  <si>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</si>
  <si>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</si>
  <si>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</si>
  <si>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</si>
  <si>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</si>
  <si>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</si>
  <si>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</si>
  <si>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</si>
  <si>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</si>
  <si>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</si>
  <si>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</si>
  <si>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</si>
  <si>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</si>
  <si>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</si>
  <si>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</si>
  <si>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</si>
  <si>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</si>
  <si>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</si>
  <si>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</si>
  <si>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</si>
  <si>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</si>
  <si>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</si>
  <si>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</si>
  <si>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</si>
  <si>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</si>
  <si>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</si>
  <si>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</si>
  <si>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</si>
  <si>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</si>
  <si>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</si>
  <si>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</si>
  <si>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</si>
  <si>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</si>
  <si>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</si>
  <si>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</si>
  <si>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</si>
  <si>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</si>
  <si>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</si>
  <si>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</si>
  <si>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</si>
  <si>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</si>
  <si>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</si>
  <si>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</si>
  <si>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</si>
  <si>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</si>
  <si>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</si>
  <si>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</si>
  <si>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</si>
  <si>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</si>
  <si>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</si>
  <si>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</si>
  <si>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</si>
  <si>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</si>
  <si>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</si>
  <si>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</si>
  <si>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</si>
  <si>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</si>
  <si>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</si>
  <si>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</si>
  <si>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</si>
  <si>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</si>
  <si>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</si>
  <si>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</si>
  <si>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</si>
  <si>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</si>
  <si>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</si>
  <si>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</si>
  <si>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</si>
  <si>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</si>
  <si>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</si>
  <si>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</si>
  <si>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</si>
  <si>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</si>
  <si>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</si>
  <si>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</si>
  <si>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</si>
  <si>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</si>
  <si>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</si>
  <si>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</si>
  <si>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</si>
  <si>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</si>
  <si>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</si>
  <si>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</si>
  <si>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</si>
  <si>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</si>
  <si>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</si>
  <si>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</si>
  <si>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</si>
  <si>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</si>
  <si>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</si>
  <si>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</si>
  <si>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</si>
  <si>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</si>
  <si>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</si>
  <si>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</si>
  <si>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</si>
  <si>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</si>
  <si>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</si>
  <si>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</si>
  <si>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</si>
  <si>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</si>
  <si>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</si>
  <si>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</si>
  <si>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</si>
  <si>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</si>
  <si>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</si>
  <si>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</si>
  <si>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</si>
  <si>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</si>
  <si>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</si>
  <si>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</si>
  <si>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</si>
  <si>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</si>
  <si>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</si>
  <si>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</si>
  <si>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</si>
  <si>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</si>
  <si>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</si>
  <si>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</si>
  <si>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</si>
  <si>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</si>
  <si>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</si>
  <si>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</si>
  <si>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</si>
  <si>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</si>
  <si>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</si>
  <si>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</si>
  <si>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</si>
  <si>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</si>
  <si>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</si>
  <si>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</si>
  <si>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</si>
  <si>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</si>
  <si>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</si>
  <si>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</si>
  <si>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</si>
  <si>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</si>
  <si>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</si>
  <si>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</si>
  <si>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</si>
  <si>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</si>
  <si>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</si>
  <si>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</si>
  <si>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</si>
  <si>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</si>
  <si>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</si>
  <si>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</si>
  <si>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</si>
  <si>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</si>
  <si>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</si>
  <si>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</si>
  <si>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</si>
  <si>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</si>
  <si>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</si>
  <si>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</si>
  <si>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</si>
  <si>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</si>
  <si>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</si>
  <si>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</si>
  <si>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</si>
  <si>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</si>
  <si>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</si>
  <si>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</si>
  <si>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</si>
  <si>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</si>
  <si>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</si>
  <si>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</si>
  <si>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</si>
  <si>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</si>
  <si>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</si>
  <si>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</si>
  <si>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</si>
  <si>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</si>
  <si>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</si>
  <si>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</si>
  <si>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</si>
  <si>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</si>
  <si>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</si>
  <si>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</si>
  <si>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</si>
  <si>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</si>
  <si>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</si>
  <si>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</si>
  <si>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</si>
  <si>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</si>
  <si>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</si>
  <si>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</si>
  <si>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</si>
  <si>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</si>
  <si>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</si>
  <si>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</si>
  <si>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</si>
  <si>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</si>
  <si>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</si>
  <si>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</si>
  <si>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</si>
  <si>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</si>
  <si>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</si>
  <si>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</si>
  <si>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</si>
  <si>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</si>
  <si>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</si>
  <si>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</si>
  <si>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</si>
  <si>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</si>
  <si>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</si>
  <si>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</si>
  <si>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</si>
  <si>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</si>
  <si>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</si>
  <si>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</si>
  <si>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</si>
  <si>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</si>
  <si>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</si>
  <si>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</si>
  <si>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</si>
  <si>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</si>
  <si>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</si>
  <si>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</si>
  <si>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</si>
  <si>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</si>
  <si>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</si>
  <si>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</si>
  <si>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</si>
  <si>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</si>
  <si>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</si>
  <si>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</si>
  <si>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</si>
  <si>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</si>
  <si>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</si>
  <si>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</si>
  <si>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</si>
  <si>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</si>
  <si>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</si>
  <si>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</si>
  <si>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</si>
  <si>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</si>
  <si>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</si>
  <si>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</si>
  <si>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</si>
  <si>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</si>
  <si>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</si>
  <si>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</si>
  <si>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</si>
  <si>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</si>
  <si>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</si>
  <si>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</si>
  <si>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</si>
  <si>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</si>
  <si>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</si>
  <si>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</si>
  <si>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</si>
  <si>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</si>
  <si>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</si>
  <si>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</si>
  <si>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</si>
  <si>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</si>
  <si>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</si>
  <si>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</si>
  <si>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</si>
  <si>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</si>
  <si>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</si>
  <si>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</si>
  <si>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</si>
  <si>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</si>
  <si>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</si>
  <si>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</si>
  <si>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</si>
  <si>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</si>
  <si>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</si>
  <si>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</si>
  <si>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</si>
  <si>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</si>
  <si>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</si>
  <si>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</si>
  <si>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</si>
  <si>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</si>
  <si>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</si>
  <si>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</si>
  <si>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</si>
  <si>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</si>
  <si>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</si>
  <si>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</si>
  <si>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</si>
  <si>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</si>
  <si>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</si>
  <si>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</si>
  <si>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</si>
  <si>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</si>
  <si>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</si>
  <si>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</si>
  <si>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</si>
  <si>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</si>
  <si>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</si>
  <si>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</si>
  <si>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</si>
  <si>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</si>
  <si>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</si>
  <si>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</si>
  <si>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</si>
  <si>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</si>
  <si>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</si>
  <si>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</si>
  <si>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</si>
  <si>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</si>
  <si>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</si>
  <si>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</si>
  <si>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</si>
  <si>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</si>
  <si>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</si>
  <si>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</si>
  <si>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</si>
  <si>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</si>
  <si>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</si>
  <si>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</si>
  <si>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</si>
  <si>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</si>
  <si>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</si>
  <si>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</si>
  <si>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</si>
  <si>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</si>
  <si>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</si>
  <si>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</si>
  <si>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</si>
  <si>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</si>
  <si>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</si>
  <si>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</si>
  <si>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</si>
  <si>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</si>
  <si>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</si>
  <si>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</si>
  <si>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</si>
  <si>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</si>
  <si>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</si>
  <si>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</si>
  <si>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</si>
  <si>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</si>
  <si>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</si>
  <si>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</si>
  <si>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</si>
  <si>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</si>
  <si>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</si>
  <si>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</si>
  <si>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</si>
  <si>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</si>
  <si>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</si>
  <si>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</si>
  <si>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</si>
  <si>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</si>
  <si>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</si>
  <si>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</si>
  <si>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</si>
  <si>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</si>
  <si>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</si>
  <si>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</si>
  <si>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</si>
  <si>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</si>
  <si>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</si>
  <si>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</si>
  <si>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</si>
  <si>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</si>
  <si>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</si>
  <si>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</si>
  <si>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</si>
  <si>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</si>
  <si>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</si>
  <si>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</si>
  <si>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</si>
  <si>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</si>
  <si>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</si>
  <si>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</si>
  <si>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</si>
  <si>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</si>
  <si>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</si>
  <si>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</si>
  <si>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</si>
  <si>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</si>
  <si>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</si>
  <si>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</si>
  <si>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</si>
  <si>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</si>
  <si>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</si>
  <si>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</si>
  <si>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</si>
  <si>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</si>
  <si>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</si>
  <si>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</si>
  <si>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</si>
  <si>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</si>
  <si>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</si>
  <si>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</si>
  <si>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</si>
  <si>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</si>
  <si>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</si>
  <si>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</si>
  <si>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</si>
  <si>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</si>
  <si>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</si>
  <si>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</si>
  <si>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</si>
  <si>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</si>
  <si>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</si>
  <si>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</si>
  <si>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</si>
  <si>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</si>
  <si>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</si>
  <si>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</si>
  <si>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</si>
  <si>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</si>
  <si>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</si>
  <si>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</si>
  <si>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</si>
  <si>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</si>
  <si>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</si>
  <si>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</si>
  <si>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</si>
  <si>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</si>
  <si>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</si>
  <si>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</si>
  <si>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</si>
  <si>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</si>
  <si>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</si>
  <si>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</si>
  <si>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</si>
  <si>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</si>
  <si>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</si>
  <si>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</si>
  <si>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</si>
  <si>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</si>
  <si>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</si>
  <si>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</si>
  <si>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</si>
  <si>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</si>
  <si>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</si>
  <si>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</si>
  <si>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</si>
  <si>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</si>
  <si>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</si>
  <si>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</si>
  <si>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</si>
  <si>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</si>
  <si>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</si>
  <si>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</si>
  <si>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</si>
  <si>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</si>
  <si>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</si>
  <si>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</si>
  <si>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</si>
  <si>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</si>
  <si>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</si>
  <si>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</si>
  <si>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</si>
  <si>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</si>
  <si>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</si>
  <si>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</si>
  <si>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</si>
  <si>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</si>
  <si>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</si>
  <si>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</si>
  <si>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</si>
  <si>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</si>
  <si>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</si>
  <si>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</si>
  <si>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</si>
  <si>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</si>
  <si>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</si>
  <si>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</si>
  <si>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</si>
  <si>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</si>
  <si>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</si>
  <si>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</si>
  <si>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</si>
  <si>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</si>
  <si>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</si>
  <si>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</si>
  <si>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</si>
  <si>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</si>
  <si>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</si>
  <si>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</si>
  <si>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</si>
  <si>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</si>
  <si>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</si>
  <si>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</si>
  <si>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</si>
  <si>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</si>
  <si>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</si>
  <si>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</si>
  <si>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</si>
  <si>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</si>
  <si>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</si>
  <si>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</si>
  <si>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</si>
  <si>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</si>
  <si>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</si>
  <si>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</si>
  <si>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</si>
  <si>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</si>
  <si>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</si>
  <si>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</si>
  <si>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</si>
  <si>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</si>
  <si>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</si>
  <si>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</si>
  <si>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</si>
  <si>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</si>
  <si>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</si>
  <si>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</si>
  <si>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</si>
  <si>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</si>
  <si>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</si>
  <si>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</si>
  <si>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</si>
  <si>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</si>
  <si>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</si>
  <si>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</si>
  <si>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</si>
  <si>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</si>
  <si>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</si>
  <si>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</si>
  <si>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</si>
  <si>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</si>
  <si>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</si>
  <si>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</si>
  <si>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</si>
  <si>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</si>
  <si>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</si>
  <si>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</si>
  <si>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</si>
  <si>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</si>
  <si>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</si>
  <si>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</si>
  <si>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</si>
  <si>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</si>
  <si>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</si>
  <si>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</si>
  <si>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</si>
  <si>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</si>
  <si>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</si>
  <si>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</si>
  <si>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</si>
  <si>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</si>
  <si>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</si>
  <si>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</si>
  <si>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</si>
  <si>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</si>
  <si>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</si>
  <si>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</si>
  <si>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</si>
  <si>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</si>
  <si>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</si>
  <si>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</si>
  <si>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</si>
  <si>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</si>
  <si>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</si>
  <si>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</si>
  <si>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</si>
  <si>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</si>
  <si>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</si>
  <si>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</si>
  <si>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</si>
  <si>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</si>
  <si>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</si>
  <si>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</si>
  <si>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</si>
  <si>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</si>
  <si>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</si>
  <si>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</si>
  <si>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</si>
  <si>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</si>
  <si>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</si>
  <si>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</si>
  <si>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</si>
  <si>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</si>
  <si>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</si>
  <si>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</si>
  <si>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</si>
  <si>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</si>
  <si>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</si>
  <si>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</si>
  <si>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</si>
  <si>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</si>
  <si>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</si>
  <si>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</si>
  <si>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</si>
  <si>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</si>
  <si>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</si>
  <si>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</si>
  <si>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</si>
  <si>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</si>
  <si>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</si>
  <si>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</si>
  <si>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</si>
  <si>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</si>
  <si>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</si>
  <si>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</si>
  <si>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</si>
  <si>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</si>
  <si>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</si>
  <si>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</si>
  <si>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</si>
  <si>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</si>
  <si>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</si>
  <si>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</si>
  <si>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</si>
  <si>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</si>
  <si>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</si>
  <si>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</si>
  <si>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</si>
  <si>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</si>
  <si>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</si>
  <si>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</si>
  <si>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</si>
  <si>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</si>
  <si>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</si>
  <si>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</si>
  <si>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</si>
  <si>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</si>
  <si>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</si>
  <si>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</si>
  <si>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</si>
  <si>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</si>
  <si>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</si>
  <si>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</si>
  <si>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</si>
  <si>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</si>
  <si>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</si>
  <si>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</si>
  <si>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</si>
  <si>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</si>
  <si>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</si>
  <si>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</si>
  <si>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</si>
  <si>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</si>
  <si>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</si>
  <si>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</si>
  <si>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</si>
  <si>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</si>
  <si>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</si>
  <si>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</si>
  <si>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</si>
  <si>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</si>
  <si>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</si>
  <si>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</si>
  <si>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</si>
  <si>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</si>
  <si>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</si>
  <si>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</si>
  <si>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</si>
  <si>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</si>
  <si>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</si>
  <si>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</si>
  <si>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</si>
  <si>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</si>
  <si>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</si>
  <si>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</si>
  <si>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</si>
  <si>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</si>
  <si>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</si>
  <si>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</si>
  <si>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</si>
  <si>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</si>
  <si>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</si>
  <si>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</si>
  <si>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</si>
  <si>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</si>
  <si>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</si>
  <si>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</si>
  <si>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</si>
  <si>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</si>
  <si>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</si>
  <si>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</si>
  <si>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</si>
  <si>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</si>
  <si>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</si>
  <si>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</si>
  <si>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</si>
  <si>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</si>
  <si>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</si>
  <si>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</si>
  <si>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</si>
  <si>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</si>
  <si>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</si>
  <si>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</si>
  <si>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</si>
  <si>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</si>
  <si>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</si>
  <si>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</si>
  <si>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</si>
  <si>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</si>
  <si>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</si>
  <si>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</si>
  <si>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</si>
  <si>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</si>
  <si>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</si>
  <si>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</si>
  <si>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</si>
  <si>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</si>
  <si>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</si>
  <si>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</si>
  <si>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</si>
  <si>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</si>
  <si>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</si>
  <si>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</si>
  <si>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</si>
  <si>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</si>
  <si>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</si>
  <si>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</si>
  <si>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</si>
  <si>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</si>
  <si>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</si>
  <si>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</si>
  <si>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</si>
  <si>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</si>
  <si>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</si>
  <si>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</si>
  <si>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</si>
  <si>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</si>
  <si>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</si>
  <si>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</si>
  <si>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</si>
  <si>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</si>
  <si>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</si>
  <si>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</si>
  <si>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</si>
  <si>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</si>
  <si>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</si>
  <si>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</si>
  <si>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</si>
  <si>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</si>
  <si>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</si>
  <si>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</si>
  <si>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</si>
  <si>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</si>
  <si>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</si>
  <si>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</si>
  <si>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</si>
  <si>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</si>
  <si>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</si>
  <si>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</si>
  <si>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</si>
  <si>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</si>
  <si>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</si>
  <si>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</si>
  <si>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</si>
  <si>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</si>
  <si>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</si>
  <si>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</si>
  <si>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</si>
  <si>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</si>
  <si>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</si>
  <si>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</si>
  <si>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</si>
  <si>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</si>
  <si>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</si>
  <si>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</si>
  <si>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</si>
  <si>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</si>
  <si>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</si>
  <si>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</si>
  <si>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</si>
  <si>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</si>
  <si>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</si>
  <si>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</si>
  <si>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</si>
  <si>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</si>
  <si>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</si>
  <si>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</si>
  <si>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</si>
  <si>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</si>
  <si>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</si>
  <si>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</si>
  <si>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</si>
  <si>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</si>
  <si>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</si>
  <si>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</si>
  <si>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</si>
  <si>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</si>
  <si>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</si>
  <si>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</si>
  <si>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</si>
  <si>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</si>
  <si>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</si>
  <si>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</si>
  <si>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</si>
  <si>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</si>
  <si>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</si>
  <si>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</si>
  <si>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</si>
  <si>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</si>
  <si>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</si>
  <si>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</si>
  <si>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</si>
  <si>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</si>
  <si>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</si>
  <si>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</si>
  <si>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</si>
  <si>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</si>
  <si>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</si>
  <si>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</si>
  <si>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</si>
  <si>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</si>
  <si>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</si>
  <si>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</si>
  <si>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</si>
  <si>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</si>
  <si>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</si>
  <si>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</si>
  <si>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</si>
  <si>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</si>
  <si>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</si>
  <si>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</si>
  <si>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</si>
  <si>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</si>
  <si>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</si>
  <si>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</si>
  <si>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</si>
  <si>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</si>
  <si>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</si>
  <si>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</si>
  <si>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</si>
  <si>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</si>
  <si>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</si>
  <si>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</si>
  <si>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</si>
  <si>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</si>
  <si>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</si>
  <si>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</si>
  <si>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</si>
  <si>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</si>
  <si>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</si>
  <si>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</si>
  <si>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</si>
  <si>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</si>
  <si>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</si>
  <si>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</si>
  <si>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</si>
  <si>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</si>
  <si>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</si>
  <si>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</si>
  <si>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</si>
  <si>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</si>
  <si>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</si>
  <si>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</si>
  <si>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</si>
  <si>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</si>
  <si>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</si>
  <si>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</si>
  <si>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</si>
  <si>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</si>
  <si>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</si>
  <si>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</si>
  <si>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</si>
  <si>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</si>
  <si>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</si>
  <si>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</si>
  <si>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</si>
  <si>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</si>
  <si>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</si>
  <si>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</si>
  <si>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</si>
  <si>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</si>
  <si>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</si>
  <si>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</si>
  <si>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</si>
  <si>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</si>
  <si>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</si>
  <si>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</si>
  <si>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</si>
  <si>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</si>
  <si>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</si>
  <si>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</si>
  <si>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</si>
  <si>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</si>
  <si>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</si>
  <si>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</si>
  <si>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</si>
  <si>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</si>
  <si>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</si>
  <si>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</si>
  <si>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</si>
  <si>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</si>
  <si>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</si>
  <si>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</si>
  <si>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</si>
  <si>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</si>
  <si>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</si>
  <si>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</si>
  <si>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</si>
  <si>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</si>
  <si>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</si>
  <si>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</si>
  <si>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</si>
  <si>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</si>
  <si>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</si>
  <si>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</si>
  <si>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</si>
  <si>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</si>
  <si>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</si>
  <si>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</si>
  <si>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</si>
  <si>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</si>
  <si>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</si>
  <si>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</si>
  <si>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</si>
  <si>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</si>
  <si>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</si>
  <si>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</si>
  <si>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</si>
  <si>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</si>
  <si>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</si>
  <si>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</si>
  <si>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</si>
  <si>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</si>
  <si>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</si>
  <si>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</si>
  <si>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</si>
  <si>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</si>
  <si>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</si>
  <si>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</si>
  <si>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</si>
  <si>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</si>
  <si>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</si>
  <si>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</si>
  <si>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</si>
  <si>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</si>
  <si>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</si>
  <si>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</si>
  <si>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</si>
  <si>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</si>
  <si>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</si>
  <si>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</si>
  <si>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</si>
  <si>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</si>
  <si>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</si>
  <si>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</si>
  <si>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</si>
  <si>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</si>
  <si>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</si>
  <si>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</si>
  <si>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</si>
  <si>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</si>
  <si>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</si>
  <si>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</si>
  <si>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</si>
  <si>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</si>
  <si>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</si>
  <si>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</si>
  <si>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</si>
  <si>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</si>
  <si>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</si>
  <si>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</si>
  <si>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</si>
  <si>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</si>
  <si>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</si>
  <si>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</si>
  <si>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</si>
  <si>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</si>
  <si>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</si>
  <si>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</si>
  <si>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</si>
  <si>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</si>
  <si>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</si>
  <si>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</si>
  <si>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</si>
  <si>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</si>
  <si>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</si>
  <si>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</si>
  <si>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</si>
  <si>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</si>
  <si>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</si>
  <si>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</si>
  <si>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</si>
  <si>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</si>
  <si>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</si>
  <si>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</si>
  <si>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</si>
  <si>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</si>
  <si>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</si>
  <si>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</si>
  <si>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</si>
  <si>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</si>
  <si>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</si>
  <si>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</si>
  <si>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</si>
  <si>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</si>
  <si>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</si>
  <si>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</si>
  <si>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</si>
  <si>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</si>
  <si>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</si>
  <si>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</si>
  <si>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</si>
  <si>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</si>
  <si>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</si>
  <si>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</si>
  <si>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</si>
  <si>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</si>
  <si>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</si>
  <si>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</si>
  <si>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</si>
  <si>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</si>
  <si>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</si>
  <si>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</si>
  <si>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</si>
  <si>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</si>
  <si>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</si>
  <si>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</si>
  <si>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</si>
  <si>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</si>
  <si>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</si>
  <si>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</si>
  <si>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</si>
  <si>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</si>
  <si>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</si>
  <si>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</si>
  <si>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</si>
  <si>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</si>
  <si>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</si>
  <si>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</si>
  <si>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</si>
  <si>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</si>
  <si>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</si>
  <si>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</si>
  <si>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</si>
  <si>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</si>
  <si>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</si>
  <si>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</si>
  <si>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</si>
  <si>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</si>
  <si>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</si>
  <si>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</si>
  <si>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</si>
  <si>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</si>
  <si>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</si>
  <si>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</si>
  <si>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</si>
  <si>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</si>
  <si>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</si>
  <si>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</si>
  <si>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</si>
  <si>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</si>
  <si>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</si>
  <si>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</si>
  <si>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</si>
  <si>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</si>
  <si>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</si>
  <si>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</si>
  <si>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</si>
  <si>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</si>
  <si>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</si>
  <si>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</si>
  <si>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</si>
  <si>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</si>
  <si>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</si>
  <si>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</si>
  <si>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</si>
  <si>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</si>
  <si>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</si>
  <si>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</si>
  <si>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</si>
  <si>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</si>
  <si>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</si>
  <si>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</si>
  <si>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</si>
  <si>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</si>
  <si>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</si>
  <si>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</si>
  <si>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</si>
  <si>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</si>
  <si>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</si>
  <si>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</si>
  <si>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</si>
  <si>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</si>
  <si>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</si>
  <si>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</si>
  <si>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</si>
  <si>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</si>
  <si>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</si>
  <si>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</si>
  <si>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</si>
  <si>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</si>
  <si>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</si>
  <si>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</si>
  <si>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</si>
  <si>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</si>
  <si>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</si>
  <si>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</si>
  <si>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</si>
  <si>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</si>
  <si>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</si>
  <si>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</si>
  <si>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</si>
  <si>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</si>
  <si>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</si>
  <si>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</si>
  <si>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</si>
  <si>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</si>
  <si>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</si>
  <si>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</si>
  <si>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</si>
  <si>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</si>
  <si>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</si>
  <si>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</si>
  <si>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</si>
  <si>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</si>
  <si>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</si>
  <si>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</si>
  <si>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</si>
  <si>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</si>
  <si>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</si>
  <si>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</si>
  <si>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</si>
  <si>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</si>
  <si>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</si>
  <si>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</si>
  <si>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</si>
  <si>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</si>
  <si>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</si>
  <si>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</si>
  <si>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</si>
  <si>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</si>
  <si>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</si>
  <si>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</si>
  <si>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</si>
  <si>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</si>
  <si>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</si>
  <si>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</si>
  <si>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</si>
  <si>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</si>
  <si>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</si>
  <si>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</si>
  <si>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</si>
  <si>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</si>
  <si>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</si>
  <si>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</si>
  <si>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</si>
  <si>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</si>
  <si>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</si>
  <si>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</si>
  <si>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</si>
  <si>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</si>
  <si>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</si>
  <si>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</si>
  <si>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</si>
  <si>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</si>
  <si>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</si>
  <si>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</si>
  <si>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</si>
  <si>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</si>
  <si>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</si>
  <si>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</si>
  <si>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</si>
  <si>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</si>
  <si>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</si>
  <si>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</si>
  <si>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</si>
  <si>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</si>
  <si>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</si>
  <si>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</si>
  <si>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</si>
  <si>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</si>
  <si>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</si>
  <si>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</si>
  <si>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</si>
  <si>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</si>
  <si>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</si>
  <si>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</si>
  <si>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</si>
  <si>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</si>
  <si>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</si>
  <si>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</si>
  <si>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</si>
  <si>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</si>
  <si>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</si>
  <si>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</si>
  <si>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</si>
  <si>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</si>
  <si>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</si>
  <si>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</si>
  <si>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</si>
  <si>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</si>
  <si>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</si>
  <si>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</si>
  <si>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</si>
  <si>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</si>
  <si>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</si>
  <si>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</si>
  <si>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</si>
  <si>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</si>
  <si>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</si>
  <si>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</si>
  <si>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</si>
  <si>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</si>
  <si>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</si>
  <si>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</si>
  <si>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</si>
  <si>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</si>
  <si>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</si>
  <si>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</si>
  <si>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</si>
  <si>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</si>
  <si>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</si>
  <si>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</si>
  <si>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</si>
  <si>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</si>
  <si>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</si>
  <si>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</si>
  <si>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</si>
  <si>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</si>
  <si>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</si>
  <si>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</si>
  <si>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</si>
  <si>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</si>
  <si>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</si>
  <si>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</si>
  <si>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</si>
  <si>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</si>
  <si>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</si>
  <si>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</si>
  <si>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</si>
  <si>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</si>
  <si>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</si>
  <si>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</si>
  <si>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</si>
  <si>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</si>
  <si>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</si>
  <si>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</si>
  <si>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</si>
  <si>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</si>
  <si>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</si>
  <si>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</si>
  <si>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</si>
  <si>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</si>
  <si>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</si>
  <si>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</si>
  <si>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</si>
  <si>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</si>
  <si>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</si>
  <si>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</si>
  <si>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</si>
  <si>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</si>
  <si>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</si>
  <si>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</si>
  <si>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</si>
  <si>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</si>
  <si>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</si>
  <si>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</si>
  <si>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</si>
  <si>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</si>
  <si>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</si>
  <si>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</si>
  <si>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</si>
  <si>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</si>
  <si>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</si>
  <si>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</si>
  <si>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</si>
  <si>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</si>
  <si>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</si>
  <si>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</si>
  <si>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</si>
  <si>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</si>
  <si>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</si>
  <si>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</si>
  <si>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</si>
  <si>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</si>
  <si>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</si>
  <si>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</si>
  <si>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</si>
  <si>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</si>
  <si>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</si>
  <si>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</si>
  <si>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</si>
  <si>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</si>
  <si>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</si>
  <si>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</si>
  <si>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</si>
  <si>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</si>
  <si>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</si>
  <si>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</si>
  <si>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</si>
  <si>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</si>
  <si>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</si>
  <si>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</si>
  <si>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</si>
  <si>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</si>
  <si>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</si>
  <si>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</si>
  <si>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</si>
  <si>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</si>
  <si>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</si>
  <si>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</si>
  <si>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</si>
  <si>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</si>
  <si>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</si>
  <si>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</si>
  <si>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</si>
  <si>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</si>
  <si>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</si>
  <si>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</si>
  <si>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</si>
  <si>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</si>
  <si>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</si>
  <si>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</si>
  <si>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</si>
  <si>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</si>
  <si>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</si>
  <si>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</si>
  <si>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</si>
  <si>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</si>
  <si>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</si>
  <si>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</si>
  <si>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</si>
  <si>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</si>
  <si>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</si>
  <si>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</si>
  <si>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</si>
  <si>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</si>
  <si>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</si>
  <si>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</si>
  <si>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</si>
  <si>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</si>
  <si>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</si>
  <si>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</si>
  <si>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</si>
  <si>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</si>
  <si>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</si>
  <si>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</si>
  <si>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</si>
  <si>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</si>
  <si>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</si>
  <si>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</si>
  <si>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</si>
  <si>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</si>
  <si>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</si>
  <si>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</si>
  <si>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</si>
  <si>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</si>
  <si>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</si>
  <si>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</si>
  <si>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</si>
  <si>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</si>
  <si>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</si>
  <si>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</si>
  <si>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</si>
  <si>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</si>
  <si>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</si>
  <si>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</si>
  <si>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</si>
  <si>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</si>
  <si>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</si>
  <si>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</si>
  <si>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</si>
  <si>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</si>
  <si>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</si>
  <si>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</si>
  <si>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</si>
  <si>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</si>
  <si>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</si>
  <si>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</si>
  <si>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</si>
  <si>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</si>
  <si>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</si>
  <si>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</si>
  <si>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</si>
  <si>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</si>
  <si>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</si>
  <si>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</si>
  <si>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</si>
  <si>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</si>
  <si>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</si>
  <si>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</si>
  <si>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</si>
  <si>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</si>
  <si>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</si>
  <si>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</si>
  <si>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</si>
  <si>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</si>
  <si>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</si>
  <si>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</si>
  <si>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</si>
  <si>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</si>
  <si>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</si>
  <si>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</si>
  <si>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</si>
  <si>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</si>
  <si>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</si>
  <si>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</si>
  <si>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</si>
  <si>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</si>
  <si>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</si>
  <si>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</si>
  <si>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</si>
  <si>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</si>
  <si>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</si>
  <si>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</si>
  <si>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</si>
  <si>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</si>
  <si>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</si>
  <si>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</si>
  <si>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</si>
  <si>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</si>
  <si>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</si>
  <si>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</si>
  <si>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</si>
  <si>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</si>
  <si>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</si>
  <si>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</si>
  <si>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</si>
  <si>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</si>
  <si>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</si>
  <si>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</si>
  <si>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</si>
  <si>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</si>
  <si>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</si>
  <si>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</si>
  <si>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</si>
  <si>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</si>
  <si>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</si>
  <si>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</si>
  <si>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</si>
  <si>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</si>
  <si>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</si>
  <si>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</si>
  <si>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</si>
  <si>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</si>
  <si>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</si>
  <si>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</si>
  <si>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</si>
  <si>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</si>
  <si>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</si>
  <si>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</si>
  <si>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</si>
  <si>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</si>
  <si>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</si>
  <si>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</si>
  <si>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</si>
  <si>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</si>
  <si>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</si>
  <si>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</si>
  <si>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</si>
  <si>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</si>
  <si>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</si>
  <si>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</si>
  <si>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</si>
  <si>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</si>
  <si>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</si>
  <si>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</si>
  <si>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</si>
  <si>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</si>
  <si>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</si>
  <si>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</si>
  <si>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</si>
  <si>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</si>
  <si>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</si>
  <si>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</si>
  <si>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</si>
  <si>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</si>
  <si>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</si>
  <si>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</si>
  <si>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</si>
  <si>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</si>
  <si>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</si>
  <si>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</si>
  <si>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</si>
  <si>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</si>
  <si>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</si>
  <si>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</si>
  <si>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</si>
  <si>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</si>
  <si>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</si>
  <si>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</si>
  <si>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</si>
  <si>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</si>
  <si>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</si>
  <si>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</si>
  <si>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</si>
  <si>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</si>
  <si>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</si>
  <si>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</si>
  <si>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</si>
  <si>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</si>
  <si>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</si>
  <si>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</si>
  <si>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</si>
  <si>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</si>
  <si>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</si>
  <si>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</si>
  <si>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</si>
  <si>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</si>
  <si>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</si>
  <si>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</si>
  <si>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</si>
  <si>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</si>
  <si>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</si>
  <si>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</si>
  <si>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</si>
  <si>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</si>
  <si>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</si>
  <si>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</si>
  <si>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</si>
  <si>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</si>
  <si>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</si>
  <si>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</si>
  <si>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</si>
  <si>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</si>
  <si>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</si>
  <si>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</si>
  <si>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</si>
  <si>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</si>
  <si>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</si>
  <si>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</si>
  <si>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</si>
  <si>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</si>
  <si>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</si>
  <si>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</si>
  <si>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</si>
  <si>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</si>
  <si>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</si>
  <si>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</si>
  <si>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</si>
  <si>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</si>
  <si>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</si>
  <si>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</si>
  <si>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</si>
  <si>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</si>
  <si>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</si>
  <si>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</si>
  <si>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</si>
  <si>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</si>
  <si>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</si>
  <si>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</si>
  <si>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</si>
  <si>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</si>
  <si>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</si>
  <si>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</si>
  <si>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</si>
  <si>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</si>
  <si>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</si>
  <si>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</si>
  <si>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</si>
  <si>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</si>
  <si>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</si>
  <si>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</si>
  <si>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</si>
  <si>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</si>
  <si>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</si>
  <si>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</si>
  <si>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</si>
  <si>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</si>
  <si>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</si>
  <si>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</si>
  <si>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</si>
  <si>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</si>
  <si>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</si>
  <si>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</si>
  <si>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</si>
  <si>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</si>
  <si>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</si>
  <si>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</si>
  <si>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</si>
  <si>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</si>
  <si>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</si>
  <si>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</si>
  <si>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</si>
  <si>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</si>
  <si>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</si>
  <si>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</si>
  <si>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</si>
  <si>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</si>
  <si>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</si>
  <si>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</si>
  <si>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</si>
  <si>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</si>
  <si>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</si>
  <si>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</si>
  <si>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</si>
  <si>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</si>
  <si>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</si>
  <si>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</si>
  <si>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</si>
  <si>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</si>
  <si>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</si>
  <si>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</si>
  <si>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</si>
  <si>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</si>
  <si>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</si>
  <si>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</si>
  <si>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</si>
  <si>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</si>
  <si>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</si>
  <si>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</si>
  <si>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</si>
  <si>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</si>
  <si>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</si>
  <si>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</si>
  <si>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</si>
  <si>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</si>
  <si>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</si>
  <si>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</si>
  <si>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</si>
  <si>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</si>
  <si>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</si>
  <si>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</si>
  <si>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</si>
  <si>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</si>
  <si>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</si>
  <si>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</si>
  <si>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</si>
  <si>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</si>
  <si>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</si>
  <si>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</si>
  <si>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</si>
  <si>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</si>
  <si>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</si>
  <si>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</si>
  <si>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</si>
  <si>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</si>
  <si>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</si>
  <si>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</si>
  <si>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</si>
  <si>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</si>
  <si>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</si>
  <si>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</si>
  <si>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</si>
  <si>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</si>
  <si>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</si>
  <si>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</si>
  <si>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</si>
  <si>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</si>
  <si>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</si>
  <si>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</si>
  <si>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</si>
  <si>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</si>
  <si>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</si>
  <si>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</si>
  <si>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</si>
  <si>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</si>
  <si>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</si>
  <si>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</si>
  <si>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</si>
  <si>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</si>
  <si>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</si>
  <si>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</si>
  <si>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</si>
  <si>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</si>
  <si>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</si>
  <si>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</si>
  <si>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</si>
  <si>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</si>
  <si>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</si>
  <si>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</si>
  <si>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</si>
  <si>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</si>
  <si>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</si>
  <si>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</si>
  <si>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</si>
  <si>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</si>
  <si>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</si>
  <si>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</si>
  <si>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</si>
  <si>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</si>
  <si>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</si>
  <si>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</si>
  <si>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</si>
  <si>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</si>
  <si>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</si>
  <si>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</si>
  <si>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</si>
  <si>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</si>
  <si>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</si>
  <si>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</si>
  <si>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</si>
  <si>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</si>
  <si>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</si>
  <si>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</si>
  <si>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</si>
  <si>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</si>
  <si>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</si>
  <si>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</si>
  <si>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</si>
  <si>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</si>
  <si>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</si>
  <si>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</si>
  <si>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</si>
  <si>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</si>
  <si>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</si>
  <si>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</si>
  <si>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</si>
  <si>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</si>
  <si>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</si>
  <si>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</si>
  <si>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</si>
  <si>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</si>
  <si>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</si>
  <si>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</si>
  <si>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</si>
  <si>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</si>
  <si>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</si>
  <si>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</si>
  <si>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</si>
  <si>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</si>
  <si>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</si>
  <si>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</si>
  <si>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</si>
  <si>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</si>
  <si>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</si>
  <si>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</si>
  <si>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</si>
  <si>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</si>
  <si>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</si>
  <si>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</si>
  <si>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</si>
  <si>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</si>
  <si>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</si>
  <si>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</si>
  <si>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</si>
  <si>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</si>
  <si>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</si>
  <si>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</si>
  <si>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</si>
  <si>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</si>
  <si>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</si>
  <si>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</si>
  <si>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</si>
  <si>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</si>
  <si>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</si>
  <si>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</si>
  <si>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</si>
  <si>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</si>
  <si>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</si>
  <si>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</si>
  <si>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</si>
  <si>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</si>
  <si>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</si>
  <si>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</si>
  <si>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</si>
  <si>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</si>
  <si>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</si>
  <si>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</si>
  <si>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</si>
  <si>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</si>
  <si>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</si>
  <si>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</si>
  <si>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</si>
  <si>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</si>
  <si>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</si>
  <si>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</si>
  <si>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</si>
  <si>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</si>
  <si>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</si>
  <si>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</si>
  <si>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</si>
  <si>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</si>
  <si>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</si>
  <si>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</si>
  <si>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</si>
  <si>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</si>
  <si>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</si>
  <si>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</si>
  <si>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</si>
  <si>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</si>
  <si>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</si>
  <si>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</si>
  <si>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</si>
  <si>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</si>
  <si>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</si>
  <si>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</si>
  <si>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</si>
  <si>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</si>
  <si>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</si>
  <si>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</si>
  <si>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</si>
  <si>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</si>
  <si>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</si>
  <si>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</si>
  <si>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</si>
  <si>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</si>
  <si>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</si>
  <si>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</si>
  <si>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</si>
  <si>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</si>
  <si>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</si>
  <si>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</si>
  <si>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</si>
  <si>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</si>
  <si>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</si>
  <si>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</si>
  <si>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</si>
  <si>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</si>
  <si>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</si>
  <si>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</si>
  <si>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</si>
  <si>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</si>
  <si>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</si>
  <si>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</si>
  <si>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</si>
  <si>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</si>
  <si>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</si>
  <si>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</si>
  <si>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</si>
  <si>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</si>
  <si>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</si>
  <si>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</si>
  <si>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</si>
  <si>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</si>
  <si>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</si>
  <si>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</si>
  <si>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</si>
  <si>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</si>
  <si>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</si>
  <si>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</si>
  <si>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</si>
  <si>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</si>
  <si>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</si>
  <si>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</si>
  <si>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</si>
  <si>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</si>
  <si>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</si>
  <si>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</si>
  <si>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</si>
  <si>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</si>
  <si>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</si>
  <si>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</si>
  <si>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</si>
  <si>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</si>
  <si>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</si>
  <si>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</si>
  <si>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</si>
  <si>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</si>
  <si>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</si>
  <si>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</si>
  <si>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</si>
  <si>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</si>
  <si>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</si>
  <si>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</si>
  <si>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</si>
  <si>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</si>
  <si>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</si>
  <si>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</si>
  <si>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</si>
  <si>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</si>
  <si>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</si>
  <si>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</si>
  <si>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</si>
  <si>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</si>
  <si>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</si>
  <si>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</si>
  <si>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</si>
  <si>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</si>
  <si>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</si>
  <si>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</si>
  <si>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</si>
  <si>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</si>
  <si>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</si>
  <si>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</si>
  <si>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</si>
  <si>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</si>
  <si>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</si>
  <si>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</si>
  <si>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</si>
  <si>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</si>
  <si>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</si>
  <si>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</si>
  <si>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</si>
  <si>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</si>
  <si>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</si>
  <si>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</si>
  <si>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</si>
  <si>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</si>
  <si>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</si>
  <si>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</si>
  <si>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</si>
  <si>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</si>
  <si>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</si>
  <si>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</si>
  <si>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</si>
  <si>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</si>
  <si>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</si>
  <si>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</si>
  <si>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</si>
  <si>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</si>
  <si>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</si>
  <si>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</si>
  <si>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</si>
  <si>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</si>
  <si>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</si>
  <si>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</si>
  <si>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</si>
  <si>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</si>
  <si>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</si>
  <si>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</si>
  <si>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</si>
  <si>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</si>
  <si>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</si>
  <si>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</si>
  <si>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</si>
  <si>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</si>
  <si>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</si>
  <si>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</si>
  <si>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</si>
  <si>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</si>
  <si>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</si>
  <si>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</si>
  <si>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</si>
  <si>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</si>
  <si>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</si>
  <si>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</si>
  <si>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</si>
  <si>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</si>
  <si>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</si>
  <si>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</si>
  <si>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</si>
  <si>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</si>
  <si>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</si>
  <si>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</si>
  <si>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</si>
  <si>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</si>
  <si>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</si>
  <si>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</si>
  <si>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</si>
  <si>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</si>
  <si>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</si>
  <si>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</si>
  <si>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</si>
  <si>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</si>
  <si>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</si>
  <si>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</si>
  <si>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</si>
  <si>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</si>
  <si>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</si>
  <si>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</si>
  <si>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</si>
  <si>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</si>
  <si>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</si>
  <si>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</si>
  <si>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</si>
  <si>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</si>
  <si>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</si>
  <si>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</si>
  <si>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</si>
  <si>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</si>
  <si>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</si>
  <si>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</si>
  <si>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</si>
  <si>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</si>
  <si>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</si>
  <si>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</si>
  <si>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</si>
  <si>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</si>
  <si>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</si>
  <si>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</si>
  <si>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</si>
  <si>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</si>
  <si>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</si>
  <si>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</si>
  <si>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</si>
  <si>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</si>
  <si>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</si>
  <si>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</si>
  <si>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</si>
  <si>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</si>
  <si>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</si>
  <si>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</si>
  <si>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</si>
  <si>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</si>
  <si>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</si>
  <si>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</si>
  <si>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</si>
  <si>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</si>
  <si>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</si>
  <si>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</si>
  <si>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</si>
  <si>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</si>
  <si>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</si>
  <si>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</si>
  <si>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</si>
  <si>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</si>
  <si>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</si>
  <si>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</si>
  <si>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</si>
  <si>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</si>
  <si>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</si>
  <si>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</si>
  <si>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</si>
  <si>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</si>
  <si>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</si>
  <si>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</si>
  <si>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</si>
  <si>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</si>
  <si>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</si>
  <si>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</si>
  <si>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</si>
  <si>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</si>
  <si>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</si>
  <si>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</si>
  <si>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</si>
  <si>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</si>
  <si>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</si>
  <si>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</si>
  <si>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</si>
  <si>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</si>
  <si>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</si>
  <si>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</si>
  <si>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</si>
  <si>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</si>
  <si>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</si>
  <si>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</si>
  <si>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</si>
  <si>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</si>
  <si>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</si>
  <si>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</si>
  <si>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</si>
  <si>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</si>
  <si>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</si>
  <si>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</si>
  <si>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</si>
  <si>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</si>
  <si>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</si>
  <si>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</si>
  <si>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</si>
  <si>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</si>
  <si>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</si>
  <si>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</si>
  <si>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</si>
  <si>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</si>
  <si>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</si>
  <si>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</si>
  <si>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</si>
  <si>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</si>
  <si>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</si>
  <si>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</si>
  <si>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</si>
  <si>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</si>
  <si>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</si>
  <si>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</si>
  <si>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</si>
  <si>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</si>
  <si>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</si>
  <si>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</si>
  <si>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</si>
  <si>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</si>
  <si>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</si>
  <si>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</si>
  <si>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</si>
  <si>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</si>
  <si>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</si>
  <si>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</si>
  <si>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</si>
  <si>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</si>
  <si>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</si>
  <si>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</si>
  <si>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</si>
  <si>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</si>
  <si>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</si>
  <si>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</si>
  <si>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</si>
  <si>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</si>
  <si>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</si>
  <si>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</si>
  <si>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</si>
  <si>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</si>
  <si>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</si>
  <si>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</si>
  <si>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</si>
  <si>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</si>
  <si>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</si>
  <si>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</si>
  <si>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</si>
  <si>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</si>
  <si>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</si>
  <si>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</si>
  <si>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</si>
  <si>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</si>
  <si>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</si>
  <si>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</si>
  <si>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</si>
  <si>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</si>
  <si>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</si>
  <si>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</si>
  <si>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</si>
  <si>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</si>
  <si>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</si>
  <si>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</si>
  <si>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</si>
  <si>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</si>
  <si>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</si>
  <si>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</si>
  <si>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</si>
  <si>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</si>
  <si>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</si>
  <si>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</si>
  <si>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</si>
  <si>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</si>
  <si>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</si>
  <si>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</si>
  <si>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</si>
  <si>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</si>
  <si>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</si>
  <si>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</si>
  <si>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</si>
  <si>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</si>
  <si>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</si>
  <si>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</si>
  <si>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</si>
  <si>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</si>
  <si>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</si>
  <si>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</si>
  <si>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</si>
  <si>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</si>
  <si>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</si>
  <si>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</si>
  <si>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</si>
  <si>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</si>
  <si>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</si>
  <si>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</si>
  <si>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</si>
  <si>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</si>
  <si>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</si>
  <si>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</si>
  <si>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</si>
  <si>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</si>
  <si>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</si>
  <si>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</si>
  <si>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</si>
  <si>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</si>
  <si>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</si>
  <si>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</si>
  <si>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</si>
  <si>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</si>
  <si>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</si>
  <si>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</si>
  <si>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</si>
  <si>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</si>
  <si>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</si>
  <si>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</si>
  <si>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</si>
  <si>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</si>
  <si>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</si>
  <si>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</si>
  <si>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</si>
  <si>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</si>
  <si>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</si>
  <si>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</si>
  <si>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</si>
  <si>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</si>
  <si>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</si>
  <si>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</si>
  <si>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</si>
  <si>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</si>
  <si>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</si>
  <si>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</si>
  <si>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</si>
  <si>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</si>
  <si>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</si>
  <si>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</si>
  <si>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</si>
  <si>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</si>
  <si>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</si>
  <si>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</si>
  <si>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</si>
  <si>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</si>
  <si>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</si>
  <si>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</si>
  <si>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</si>
  <si>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</si>
  <si>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</si>
  <si>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</si>
  <si>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</si>
  <si>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</si>
  <si>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</si>
  <si>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</si>
  <si>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</si>
  <si>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</si>
  <si>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</si>
  <si>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</si>
  <si>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</si>
  <si>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</si>
  <si>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</si>
  <si>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</si>
  <si>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</si>
  <si>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</si>
  <si>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</si>
  <si>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</si>
  <si>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</si>
  <si>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</si>
  <si>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</si>
  <si>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</si>
  <si>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</si>
  <si>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</si>
  <si>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</si>
  <si>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</si>
  <si>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</si>
  <si>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</si>
  <si>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</si>
  <si>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</si>
  <si>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</si>
  <si>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</si>
  <si>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</si>
  <si>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</si>
  <si>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</si>
  <si>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</si>
  <si>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</si>
  <si>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</si>
  <si>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</si>
  <si>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</si>
  <si>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</si>
  <si>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</si>
  <si>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</si>
  <si>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</si>
  <si>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</si>
  <si>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</si>
  <si>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</si>
  <si>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</si>
  <si>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</si>
  <si>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</si>
  <si>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</si>
  <si>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</si>
  <si>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</si>
  <si>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</si>
  <si>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</si>
  <si>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</si>
  <si>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</si>
  <si>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</si>
  <si>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</si>
  <si>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</si>
  <si>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</si>
  <si>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</si>
  <si>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</si>
  <si>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</si>
  <si>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</si>
  <si>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</si>
  <si>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</si>
  <si>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</si>
  <si>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</si>
  <si>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</si>
  <si>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</si>
  <si>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</si>
  <si>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</si>
  <si>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</si>
  <si>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</si>
  <si>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</si>
  <si>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</si>
  <si>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</si>
  <si>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</si>
  <si>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</si>
  <si>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</si>
  <si>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</si>
  <si>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</si>
  <si>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</si>
  <si>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</si>
  <si>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</si>
  <si>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</si>
  <si>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</si>
  <si>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</si>
  <si>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</si>
  <si>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</si>
  <si>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</si>
  <si>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</si>
  <si>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</si>
  <si>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</si>
  <si>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</si>
  <si>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</si>
  <si>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</si>
  <si>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</si>
  <si>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</si>
  <si>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</si>
  <si>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</si>
  <si>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</si>
  <si>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</si>
  <si>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</si>
  <si>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</si>
  <si>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</si>
  <si>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</si>
  <si>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</si>
  <si>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</si>
  <si>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</si>
  <si>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</si>
  <si>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</si>
  <si>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</si>
  <si>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</si>
  <si>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</si>
  <si>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</si>
  <si>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</si>
  <si>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</si>
  <si>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</si>
  <si>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</si>
  <si>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</si>
  <si>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</si>
  <si>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</si>
  <si>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</si>
  <si>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</si>
  <si>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</si>
  <si>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</si>
  <si>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</si>
  <si>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</si>
  <si>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</si>
  <si>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</si>
  <si>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</si>
  <si>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</si>
  <si>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</si>
  <si>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</si>
  <si>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</si>
  <si>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</si>
  <si>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</si>
  <si>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</si>
  <si>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</si>
  <si>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</si>
  <si>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</si>
  <si>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</si>
  <si>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</si>
  <si>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</si>
  <si>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</si>
  <si>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</si>
  <si>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</si>
  <si>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</si>
  <si>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</si>
  <si>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</si>
  <si>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</si>
  <si>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</si>
  <si>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</si>
  <si>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</si>
  <si>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</si>
  <si>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</si>
  <si>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</si>
  <si>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</si>
  <si>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</si>
  <si>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</si>
  <si>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</si>
  <si>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</si>
  <si>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</si>
  <si>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</si>
  <si>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</si>
  <si>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</si>
  <si>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</si>
  <si>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</si>
  <si>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</si>
  <si>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</si>
  <si>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</si>
  <si>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</si>
  <si>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</si>
  <si>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</si>
  <si>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</si>
  <si>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</si>
  <si>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</si>
  <si>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</si>
  <si>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</si>
  <si>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</si>
  <si>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</si>
  <si>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</si>
  <si>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</si>
  <si>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</si>
  <si>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</si>
  <si>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</si>
  <si>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</si>
  <si>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</si>
  <si>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</si>
  <si>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</si>
  <si>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</si>
  <si>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</si>
  <si>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</si>
  <si>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</si>
  <si>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</si>
  <si>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</si>
  <si>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</si>
  <si>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</si>
  <si>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</si>
  <si>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</si>
  <si>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</si>
  <si>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</si>
  <si>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</si>
  <si>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</si>
  <si>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</si>
  <si>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</si>
  <si>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</si>
  <si>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</si>
  <si>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</si>
  <si>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</si>
  <si>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</si>
  <si>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</si>
  <si>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</si>
  <si>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</si>
  <si>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</si>
  <si>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</si>
  <si>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</si>
  <si>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</si>
  <si>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</si>
  <si>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</si>
  <si>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</si>
  <si>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</si>
  <si>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</si>
  <si>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</si>
  <si>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</si>
  <si>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</si>
  <si>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</si>
  <si>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</si>
  <si>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</si>
  <si>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</si>
  <si>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</si>
  <si>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</si>
  <si>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</si>
  <si>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</si>
  <si>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</si>
  <si>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</si>
  <si>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</si>
  <si>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</si>
  <si>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</si>
  <si>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</si>
  <si>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</si>
  <si>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</si>
  <si>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</si>
  <si>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</si>
  <si>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</si>
  <si>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</si>
  <si>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</si>
  <si>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</si>
  <si>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</si>
  <si>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</si>
  <si>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</si>
  <si>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</si>
  <si>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</si>
  <si>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</si>
  <si>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</si>
  <si>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</si>
  <si>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</si>
  <si>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</si>
  <si>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</si>
  <si>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</si>
  <si>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</si>
  <si>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</si>
  <si>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</si>
  <si>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</si>
  <si>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</si>
  <si>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</si>
  <si>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</si>
  <si>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</si>
  <si>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</si>
  <si>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</si>
  <si>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</si>
  <si>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</si>
  <si>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</si>
  <si>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</si>
  <si>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</si>
  <si>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</si>
  <si>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</si>
  <si>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</si>
  <si>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</si>
  <si>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</si>
  <si>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</si>
  <si>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</si>
  <si>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</si>
  <si>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</si>
  <si>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</si>
  <si>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</si>
  <si>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</si>
  <si>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</si>
  <si>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</si>
  <si>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</si>
  <si>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</si>
  <si>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</si>
  <si>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</si>
  <si>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</si>
  <si>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</si>
  <si>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</si>
  <si>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</si>
  <si>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</si>
  <si>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</si>
  <si>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</si>
  <si>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</si>
  <si>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</si>
  <si>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</si>
  <si>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</si>
  <si>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</si>
  <si>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</si>
  <si>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</si>
  <si>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</si>
  <si>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</si>
  <si>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</si>
  <si>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</si>
  <si>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</si>
  <si>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</si>
  <si>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</si>
  <si>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</si>
  <si>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</si>
  <si>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</si>
  <si>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</si>
  <si>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</si>
  <si>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</si>
  <si>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</si>
  <si>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</si>
  <si>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</si>
  <si>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</si>
  <si>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</si>
  <si>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</si>
  <si>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</si>
  <si>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</si>
  <si>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</si>
  <si>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</si>
  <si>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</si>
  <si>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</si>
  <si>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</si>
  <si>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</si>
  <si>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</si>
  <si>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</si>
  <si>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</si>
  <si>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</si>
  <si>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</si>
  <si>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</si>
  <si>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</si>
  <si>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</si>
  <si>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</si>
  <si>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</si>
  <si>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</si>
  <si>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</si>
  <si>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</si>
  <si>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</si>
  <si>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</si>
  <si>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</si>
  <si>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</si>
  <si>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</si>
  <si>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</si>
  <si>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</si>
  <si>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</si>
  <si>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</si>
  <si>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</si>
  <si>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</si>
  <si>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</si>
  <si>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</si>
  <si>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</si>
  <si>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</si>
  <si>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</si>
  <si>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</si>
  <si>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</si>
  <si>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</si>
  <si>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</si>
  <si>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</si>
  <si>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</si>
  <si>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</si>
  <si>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</si>
  <si>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</si>
  <si>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</si>
  <si>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</si>
  <si>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</si>
  <si>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</si>
  <si>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</si>
  <si>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</si>
  <si>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</si>
  <si>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</si>
  <si>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</si>
  <si>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</si>
  <si>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</si>
  <si>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</si>
  <si>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</si>
  <si>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</si>
  <si>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</si>
  <si>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</si>
  <si>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</si>
  <si>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</si>
  <si>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</si>
  <si>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</si>
  <si>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</si>
  <si>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</si>
  <si>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</si>
  <si>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</si>
  <si>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</si>
  <si>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</si>
  <si>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</si>
  <si>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</si>
  <si>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</si>
  <si>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</si>
  <si>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</si>
  <si>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</si>
  <si>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</si>
  <si>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</si>
  <si>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</si>
  <si>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</si>
  <si>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</si>
  <si>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</si>
  <si>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</si>
  <si>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</si>
  <si>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</si>
  <si>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</si>
  <si>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</si>
  <si>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</si>
  <si>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</si>
  <si>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</si>
  <si>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</si>
  <si>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</si>
  <si>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</si>
  <si>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</si>
  <si>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</si>
  <si>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</si>
  <si>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</si>
  <si>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</si>
  <si>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</si>
  <si>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</si>
  <si>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</si>
  <si>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</si>
  <si>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</si>
  <si>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</si>
  <si>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</si>
  <si>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</si>
  <si>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</si>
  <si>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</si>
  <si>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</si>
  <si>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</si>
  <si>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</si>
  <si>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</si>
  <si>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</si>
  <si>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</si>
  <si>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</si>
  <si>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</si>
  <si>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</si>
  <si>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</si>
  <si>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</si>
  <si>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</si>
  <si>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</si>
  <si>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</si>
  <si>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</si>
  <si>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</si>
  <si>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</si>
  <si>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</si>
  <si>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</si>
  <si>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</si>
  <si>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</si>
  <si>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</si>
  <si>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</si>
  <si>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</si>
  <si>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</si>
  <si>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</si>
  <si>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</si>
  <si>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</si>
  <si>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</si>
  <si>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</si>
  <si>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</si>
  <si>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</si>
  <si>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</si>
  <si>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</si>
  <si>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</si>
  <si>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</si>
  <si>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</si>
  <si>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</si>
  <si>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</si>
  <si>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</si>
  <si>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</si>
  <si>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</si>
  <si>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</si>
  <si>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</si>
  <si>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</si>
  <si>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</si>
  <si>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</si>
  <si>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</si>
  <si>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</si>
  <si>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</si>
  <si>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</si>
  <si>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</si>
  <si>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</si>
  <si>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</si>
  <si>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</si>
  <si>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</si>
  <si>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</si>
  <si>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</si>
  <si>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</si>
  <si>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</si>
  <si>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</si>
  <si>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</si>
  <si>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</si>
  <si>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</si>
  <si>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</si>
  <si>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</si>
  <si>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</si>
  <si>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</si>
  <si>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</si>
  <si>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</si>
  <si>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</si>
  <si>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</si>
  <si>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</si>
  <si>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</si>
  <si>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</si>
  <si>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</si>
  <si>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</si>
  <si>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</si>
  <si>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</si>
  <si>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</si>
  <si>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</si>
  <si>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</si>
  <si>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</si>
  <si>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</si>
  <si>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</si>
  <si>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</si>
  <si>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</si>
  <si>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</si>
  <si>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</si>
  <si>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</si>
  <si>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</si>
  <si>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</si>
  <si>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</si>
  <si>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</si>
  <si>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</si>
  <si>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</si>
  <si>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</si>
  <si>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</si>
  <si>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</si>
  <si>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</si>
  <si>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</si>
  <si>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</si>
  <si>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</si>
  <si>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</si>
  <si>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</si>
  <si>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</si>
  <si>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</si>
  <si>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</si>
  <si>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</si>
  <si>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</si>
  <si>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</si>
  <si>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</si>
  <si>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</si>
  <si>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</si>
  <si>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</si>
  <si>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</si>
  <si>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</si>
  <si>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</si>
  <si>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</si>
  <si>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</si>
  <si>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</si>
  <si>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</si>
  <si>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</si>
  <si>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</si>
  <si>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</si>
  <si>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</si>
  <si>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</si>
  <si>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</si>
  <si>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</si>
  <si>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</si>
  <si>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</si>
  <si>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</si>
  <si>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</si>
  <si>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</si>
  <si>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</si>
  <si>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</si>
  <si>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</si>
  <si>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</si>
  <si>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</si>
  <si>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</si>
  <si>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</si>
  <si>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</si>
  <si>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</si>
  <si>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</si>
  <si>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</si>
  <si>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</si>
  <si>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</si>
  <si>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</si>
  <si>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</si>
  <si>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</si>
  <si>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</si>
  <si>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</si>
  <si>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</si>
  <si>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</si>
  <si>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</si>
  <si>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</si>
  <si>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</si>
  <si>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</si>
  <si>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</si>
  <si>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</si>
  <si>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</si>
  <si>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</si>
  <si>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</si>
  <si>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</si>
  <si>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</si>
  <si>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</si>
  <si>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</si>
  <si>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</si>
  <si>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</si>
  <si>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</si>
  <si>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</si>
  <si>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</si>
  <si>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</si>
  <si>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</si>
  <si>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</si>
  <si>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</si>
  <si>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</si>
  <si>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</si>
  <si>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</si>
  <si>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</si>
  <si>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</si>
  <si>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</si>
  <si>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</si>
  <si>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</si>
  <si>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</si>
  <si>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</si>
  <si>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</si>
  <si>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</si>
  <si>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</si>
  <si>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</si>
  <si>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</si>
  <si>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</si>
  <si>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</si>
  <si>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</si>
  <si>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</si>
  <si>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</si>
  <si>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</si>
  <si>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</si>
  <si>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</si>
  <si>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</si>
  <si>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</si>
  <si>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</si>
  <si>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</si>
  <si>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</si>
  <si>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</si>
  <si>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</si>
  <si>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</si>
  <si>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</si>
  <si>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</si>
  <si>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</si>
  <si>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</si>
  <si>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</si>
  <si>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</si>
  <si>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</si>
  <si>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</si>
  <si>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</si>
  <si>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</si>
  <si>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</si>
  <si>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</si>
  <si>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</si>
  <si>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</si>
  <si>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</si>
  <si>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</si>
  <si>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</si>
  <si>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</si>
  <si>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</si>
  <si>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</si>
  <si>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</si>
  <si>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</si>
  <si>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</si>
  <si>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</si>
  <si>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</si>
  <si>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</si>
  <si>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</si>
  <si>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</si>
  <si>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</si>
  <si>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</si>
  <si>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</si>
  <si>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</si>
  <si>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</si>
  <si>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</si>
  <si>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</si>
  <si>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</si>
  <si>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</si>
  <si>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</si>
  <si>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</si>
  <si>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</si>
  <si>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</si>
  <si>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</si>
  <si>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</si>
  <si>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</si>
  <si>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</si>
  <si>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</si>
  <si>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</si>
  <si>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</si>
  <si>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</si>
  <si>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</si>
  <si>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</si>
  <si>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</si>
  <si>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</si>
  <si>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</si>
  <si>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</si>
  <si>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</si>
  <si>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</si>
  <si>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</si>
  <si>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</si>
  <si>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</si>
  <si>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</si>
  <si>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</si>
  <si>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</si>
  <si>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</si>
  <si>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</si>
  <si>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</si>
  <si>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</si>
  <si>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</si>
  <si>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</si>
  <si>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</si>
  <si>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</si>
  <si>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</si>
  <si>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</si>
  <si>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</si>
  <si>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</si>
  <si>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</si>
  <si>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</si>
  <si>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</si>
  <si>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</si>
  <si>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</si>
  <si>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</si>
  <si>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</si>
  <si>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</si>
  <si>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</si>
  <si>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</si>
  <si>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</si>
  <si>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</si>
  <si>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</si>
  <si>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</si>
  <si>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</si>
  <si>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</si>
  <si>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</si>
  <si>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</si>
  <si>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</si>
  <si>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</si>
  <si>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</si>
  <si>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</si>
  <si>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</si>
  <si>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</si>
  <si>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</si>
  <si>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</si>
  <si>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</si>
  <si>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</si>
  <si>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</si>
  <si>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</si>
  <si>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</si>
  <si>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</si>
  <si>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</si>
  <si>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</si>
  <si>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</si>
  <si>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</si>
  <si>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</si>
  <si>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</si>
  <si>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</si>
  <si>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</si>
  <si>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</si>
  <si>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</si>
  <si>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</si>
  <si>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</si>
  <si>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</si>
  <si>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</si>
  <si>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</si>
  <si>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</si>
  <si>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</si>
  <si>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</si>
  <si>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</si>
  <si>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</si>
  <si>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</si>
  <si>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</si>
  <si>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</si>
  <si>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</si>
  <si>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</si>
  <si>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</si>
  <si>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</si>
  <si>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</si>
  <si>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</si>
  <si>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</si>
  <si>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</si>
  <si>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</si>
  <si>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</si>
  <si>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</si>
  <si>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</si>
  <si>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</si>
  <si>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</si>
  <si>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</si>
  <si>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</si>
  <si>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</si>
  <si>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</si>
  <si>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</si>
  <si>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</si>
  <si>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</si>
  <si>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</si>
  <si>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</si>
  <si>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</si>
  <si>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</si>
  <si>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</si>
  <si>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</si>
  <si>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</si>
  <si>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</si>
  <si>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</si>
  <si>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</si>
  <si>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</si>
  <si>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</si>
  <si>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</si>
  <si>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</si>
  <si>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</si>
  <si>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</si>
  <si>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</si>
  <si>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</si>
  <si>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</si>
  <si>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</si>
  <si>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</si>
  <si>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</si>
  <si>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</si>
  <si>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</si>
  <si>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</si>
  <si>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</si>
  <si>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</si>
  <si>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</si>
  <si>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</si>
  <si>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</si>
  <si>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</si>
  <si>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</si>
  <si>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</si>
  <si>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</si>
  <si>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</si>
  <si>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</si>
  <si>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</si>
  <si>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</si>
  <si>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</si>
  <si>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</si>
  <si>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</si>
  <si>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</si>
  <si>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</si>
  <si>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</si>
  <si>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</si>
  <si>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</si>
  <si>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</si>
  <si>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</si>
  <si>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</si>
  <si>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</si>
  <si>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</si>
  <si>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</si>
  <si>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</si>
  <si>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</si>
  <si>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</si>
  <si>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</si>
  <si>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</si>
  <si>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</si>
  <si>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</si>
  <si>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</si>
  <si>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</si>
  <si>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</si>
  <si>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</si>
  <si>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</si>
  <si>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</si>
  <si>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</si>
  <si>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</si>
  <si>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</si>
  <si>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</si>
  <si>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</si>
  <si>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</si>
  <si>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</si>
  <si>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</si>
  <si>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</si>
  <si>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</si>
  <si>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</si>
  <si>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</si>
  <si>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</si>
  <si>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</si>
  <si>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</si>
  <si>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</si>
  <si>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</si>
  <si>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</si>
  <si>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</si>
  <si>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</si>
  <si>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</si>
  <si>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</si>
  <si>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</si>
  <si>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</si>
  <si>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</si>
  <si>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</si>
  <si>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</si>
  <si>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</si>
  <si>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</si>
  <si>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</si>
  <si>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</si>
  <si>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</si>
  <si>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</si>
  <si>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</si>
  <si>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</si>
  <si>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</si>
  <si>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</si>
  <si>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</si>
  <si>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</si>
  <si>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</si>
  <si>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</si>
  <si>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</si>
  <si>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</si>
  <si>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</si>
  <si>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</si>
  <si>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</si>
  <si>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</si>
  <si>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</si>
  <si>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</si>
  <si>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</si>
  <si>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</si>
  <si>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</si>
  <si>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</si>
  <si>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</si>
  <si>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</si>
  <si>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</si>
  <si>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</si>
  <si>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</si>
  <si>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</si>
  <si>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</si>
  <si>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</si>
  <si>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</si>
  <si>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</si>
  <si>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</si>
  <si>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</si>
  <si>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</si>
  <si>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</si>
  <si>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</si>
  <si>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</si>
  <si>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</si>
  <si>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</si>
  <si>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</si>
  <si>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</si>
  <si>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</si>
  <si>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</si>
  <si>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</si>
  <si>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</si>
  <si>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</si>
  <si>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</si>
  <si>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</si>
  <si>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</si>
  <si>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</si>
  <si>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</si>
  <si>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</si>
  <si>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</si>
  <si>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</si>
  <si>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</si>
  <si>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</si>
  <si>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</si>
  <si>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</si>
  <si>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</si>
  <si>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</si>
  <si>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</si>
  <si>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</si>
  <si>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</si>
  <si>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</si>
  <si>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</si>
  <si>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</si>
  <si>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</si>
  <si>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</si>
  <si>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</si>
  <si>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</si>
  <si>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</si>
  <si>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</si>
  <si>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</si>
  <si>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</si>
  <si>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</si>
  <si>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</si>
  <si>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</si>
  <si>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</si>
  <si>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</si>
  <si>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</si>
  <si>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</si>
  <si>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</si>
  <si>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</si>
  <si>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</si>
  <si>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</si>
  <si>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</si>
  <si>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</si>
  <si>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</si>
  <si>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</si>
  <si>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</si>
  <si>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</si>
  <si>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</si>
  <si>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</si>
  <si>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</si>
  <si>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</si>
  <si>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</si>
  <si>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</si>
  <si>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</si>
  <si>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</si>
  <si>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</si>
  <si>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</si>
  <si>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</si>
  <si>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</si>
  <si>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</si>
  <si>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</si>
  <si>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</si>
  <si>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</si>
  <si>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</si>
  <si>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</si>
  <si>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</si>
  <si>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</si>
  <si>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</si>
  <si>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</si>
  <si>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</si>
  <si>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</si>
  <si>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</si>
  <si>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</si>
  <si>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</si>
  <si>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</si>
  <si>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</si>
  <si>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</si>
  <si>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</si>
  <si>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</si>
  <si>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</si>
  <si>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</si>
  <si>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</si>
  <si>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</si>
  <si>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</si>
  <si>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</si>
  <si>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</si>
  <si>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</si>
  <si>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</si>
  <si>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</si>
  <si>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</si>
  <si>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</si>
  <si>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</si>
  <si>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</si>
  <si>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</si>
  <si>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</si>
  <si>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</si>
  <si>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</si>
  <si>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</si>
  <si>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</si>
  <si>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</si>
  <si>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</si>
  <si>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</si>
  <si>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</si>
  <si>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</si>
  <si>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</si>
  <si>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</si>
  <si>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</si>
  <si>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</si>
  <si>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</si>
  <si>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</si>
  <si>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</si>
  <si>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</si>
  <si>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</si>
  <si>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</si>
  <si>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</si>
  <si>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</si>
  <si>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</si>
  <si>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</si>
  <si>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</si>
  <si>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</si>
  <si>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</si>
  <si>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</si>
  <si>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</si>
  <si>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</si>
  <si>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</si>
  <si>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</si>
  <si>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</si>
  <si>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</si>
  <si>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</si>
  <si>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</si>
  <si>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</si>
  <si>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</si>
  <si>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</si>
  <si>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</si>
  <si>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</si>
  <si>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</si>
  <si>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</si>
  <si>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</si>
  <si>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</si>
  <si>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</si>
  <si>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</si>
  <si>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</si>
  <si>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</si>
  <si>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</si>
  <si>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</si>
  <si>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</si>
  <si>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</si>
  <si>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</si>
  <si>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</si>
  <si>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</si>
  <si>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</si>
  <si>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</si>
  <si>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</si>
  <si>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</si>
  <si>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</si>
  <si>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</si>
  <si>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</si>
  <si>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</si>
  <si>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</si>
  <si>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</si>
  <si>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</si>
  <si>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</si>
  <si>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</si>
  <si>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</si>
  <si>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</si>
  <si>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</si>
  <si>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</si>
  <si>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</si>
  <si>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</si>
  <si>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</si>
  <si>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</si>
  <si>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</si>
  <si>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</si>
  <si>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</si>
  <si>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</si>
  <si>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</si>
  <si>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</si>
  <si>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</si>
  <si>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</si>
  <si>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</si>
  <si>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</si>
  <si>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</si>
  <si>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</si>
  <si>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</si>
  <si>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</si>
  <si>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</si>
  <si>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</si>
  <si>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</si>
  <si>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</si>
  <si>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</si>
  <si>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</si>
  <si>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</si>
  <si>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</si>
  <si>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</si>
  <si>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</si>
  <si>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</si>
  <si>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</si>
  <si>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</si>
  <si>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</si>
  <si>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</si>
  <si>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</si>
  <si>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</si>
  <si>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</si>
  <si>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</si>
  <si>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</si>
  <si>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</si>
  <si>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</si>
  <si>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</si>
  <si>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</si>
  <si>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</si>
  <si>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</si>
  <si>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</si>
  <si>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</si>
  <si>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</si>
  <si>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</si>
  <si>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</si>
  <si>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</si>
  <si>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</si>
  <si>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</si>
  <si>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</si>
  <si>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</si>
  <si>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</si>
  <si>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</si>
  <si>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</si>
  <si>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</si>
  <si>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</si>
  <si>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</si>
  <si>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</si>
  <si>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</si>
  <si>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</si>
  <si>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</si>
  <si>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</si>
  <si>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</si>
  <si>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</si>
  <si>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</si>
  <si>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</si>
  <si>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</si>
  <si>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</si>
  <si>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</si>
  <si>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</si>
  <si>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</si>
  <si>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</si>
  <si>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</si>
  <si>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</si>
  <si>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</si>
  <si>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</si>
  <si>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</si>
  <si>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</si>
  <si>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</si>
  <si>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</si>
  <si>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</si>
  <si>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</si>
  <si>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</si>
  <si>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</si>
  <si>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</si>
  <si>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</si>
  <si>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</si>
  <si>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</si>
  <si>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</si>
  <si>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</si>
  <si>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</si>
  <si>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</si>
  <si>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</si>
  <si>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</si>
  <si>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</si>
  <si>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</si>
  <si>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</si>
  <si>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</si>
  <si>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</si>
  <si>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</si>
  <si>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</si>
  <si>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</si>
  <si>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</si>
  <si>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</si>
  <si>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</si>
  <si>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</si>
  <si>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</si>
  <si>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</si>
  <si>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</si>
  <si>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</si>
  <si>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</si>
  <si>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</si>
  <si>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</si>
  <si>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</si>
  <si>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</si>
  <si>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</si>
  <si>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</si>
  <si>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</si>
  <si>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</si>
  <si>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</si>
  <si>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</si>
  <si>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</si>
  <si>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</si>
  <si>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</si>
  <si>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</si>
  <si>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</si>
  <si>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</si>
  <si>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</si>
  <si>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</si>
  <si>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</si>
  <si>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</si>
  <si>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</si>
  <si>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</si>
  <si>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</si>
  <si>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</si>
  <si>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</si>
  <si>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</si>
  <si>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</si>
  <si>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</si>
  <si>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</si>
  <si>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</si>
  <si>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</si>
  <si>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</si>
  <si>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</si>
  <si>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</si>
  <si>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</si>
  <si>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</si>
  <si>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</si>
  <si>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</si>
  <si>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</si>
  <si>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</si>
  <si>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</si>
  <si>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</si>
  <si>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</si>
  <si>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</si>
  <si>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</si>
  <si>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</si>
  <si>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</si>
  <si>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</si>
  <si>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</si>
  <si>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</si>
  <si>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</si>
  <si>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</si>
  <si>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</si>
  <si>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</si>
  <si>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</si>
  <si>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</si>
  <si>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</si>
  <si>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</si>
  <si>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</si>
  <si>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</si>
  <si>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</si>
  <si>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</si>
  <si>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</si>
  <si>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</si>
  <si>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</si>
  <si>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</si>
  <si>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</si>
  <si>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</si>
  <si>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</si>
  <si>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</si>
  <si>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</si>
  <si>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</si>
  <si>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</si>
  <si>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</si>
  <si>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</si>
  <si>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</si>
  <si>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</si>
  <si>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</si>
  <si>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</si>
  <si>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</si>
  <si>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</si>
  <si>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</si>
  <si>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</si>
  <si>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</si>
  <si>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</si>
  <si>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</si>
  <si>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</si>
  <si>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</si>
  <si>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</si>
  <si>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</si>
  <si>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</si>
  <si>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</si>
  <si>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</si>
  <si>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</si>
  <si>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</si>
  <si>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</si>
  <si>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</si>
  <si>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</si>
  <si>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</si>
  <si>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</si>
  <si>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</si>
  <si>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</si>
  <si>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</si>
  <si>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</si>
  <si>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</si>
  <si>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</si>
  <si>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</si>
  <si>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</si>
  <si>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</si>
  <si>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</si>
  <si>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</si>
  <si>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</si>
  <si>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</si>
  <si>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</si>
  <si>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</si>
  <si>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</si>
  <si>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</si>
  <si>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</si>
  <si>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</si>
  <si>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</si>
  <si>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</si>
  <si>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</si>
  <si>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</si>
  <si>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</si>
  <si>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</si>
  <si>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</si>
  <si>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</si>
  <si>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</si>
  <si>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</si>
  <si>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</si>
  <si>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</si>
  <si>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</si>
  <si>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</si>
  <si>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</si>
  <si>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</si>
  <si>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</si>
  <si>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</si>
  <si>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</si>
  <si>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</si>
  <si>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</si>
  <si>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</si>
  <si>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</si>
  <si>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</si>
  <si>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</si>
  <si>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</si>
  <si>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</si>
  <si>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</si>
  <si>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</si>
  <si>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</si>
  <si>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</si>
  <si>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</si>
  <si>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</si>
  <si>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</si>
  <si>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</si>
  <si>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</si>
  <si>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</si>
  <si>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</si>
  <si>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</si>
  <si>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</si>
  <si>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</si>
  <si>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</si>
  <si>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</si>
  <si>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</si>
  <si>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</si>
  <si>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</si>
  <si>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</si>
  <si>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</si>
  <si>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</si>
  <si>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</si>
  <si>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</si>
  <si>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</si>
  <si>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</si>
  <si>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</si>
  <si>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</si>
  <si>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</si>
  <si>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</si>
  <si>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</si>
  <si>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</si>
  <si>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</si>
  <si>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</si>
  <si>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</si>
  <si>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</si>
  <si>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</si>
  <si>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</si>
  <si>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</si>
  <si>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</si>
  <si>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</si>
  <si>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</si>
  <si>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</si>
  <si>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</si>
  <si>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</si>
  <si>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</si>
  <si>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</si>
  <si>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</si>
  <si>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</si>
  <si>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</si>
  <si>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</si>
  <si>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</si>
  <si>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</si>
  <si>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</si>
  <si>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</si>
  <si>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</si>
  <si>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</si>
  <si>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</si>
  <si>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</si>
  <si>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</si>
  <si>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</si>
  <si>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</si>
  <si>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</si>
  <si>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</si>
  <si>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</si>
  <si>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</si>
  <si>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</si>
  <si>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</si>
  <si>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</si>
  <si>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</si>
  <si>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</si>
  <si>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</si>
  <si>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</si>
  <si>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</si>
  <si>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</si>
  <si>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</si>
  <si>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</si>
  <si>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</si>
  <si>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</si>
  <si>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</si>
  <si>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</si>
  <si>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</si>
  <si>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</si>
  <si>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</si>
  <si>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</si>
  <si>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</si>
  <si>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</si>
  <si>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</si>
  <si>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</si>
  <si>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</si>
  <si>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</si>
  <si>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</si>
  <si>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</si>
  <si>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</si>
  <si>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</si>
  <si>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</si>
  <si>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</si>
  <si>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</si>
  <si>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</si>
  <si>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</si>
  <si>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</si>
  <si>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</si>
  <si>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</si>
  <si>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</si>
  <si>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</si>
  <si>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</si>
  <si>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</si>
  <si>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</si>
  <si>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</si>
  <si>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</si>
  <si>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</si>
  <si>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</si>
  <si>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</si>
  <si>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</si>
  <si>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</si>
  <si>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</si>
  <si>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</si>
  <si>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</si>
  <si>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</si>
  <si>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</si>
  <si>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</si>
  <si>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</si>
  <si>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</si>
  <si>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</si>
  <si>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</si>
  <si>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</si>
  <si>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</si>
  <si>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</si>
  <si>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</si>
  <si>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</si>
  <si>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</si>
  <si>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</si>
  <si>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</si>
  <si>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</si>
  <si>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</si>
  <si>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</si>
  <si>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</si>
  <si>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</si>
  <si>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</si>
  <si>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</si>
  <si>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</si>
  <si>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</si>
  <si>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</si>
  <si>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</si>
  <si>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</si>
  <si>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</si>
  <si>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</si>
  <si>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</si>
  <si>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</si>
  <si>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</si>
  <si>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</si>
  <si>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</si>
  <si>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</si>
  <si>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</si>
  <si>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</si>
  <si>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</si>
  <si>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</si>
  <si>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</si>
  <si>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</si>
  <si>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</si>
  <si>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</si>
  <si>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</si>
  <si>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</si>
  <si>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</si>
  <si>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</si>
  <si>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</si>
  <si>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</si>
  <si>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</si>
  <si>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</si>
  <si>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</si>
  <si>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</si>
  <si>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</si>
  <si>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</si>
  <si>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</si>
  <si>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</si>
  <si>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</si>
  <si>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</si>
  <si>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</si>
  <si>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</si>
  <si>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</si>
  <si>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</si>
  <si>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</si>
  <si>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</si>
  <si>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</si>
  <si>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</si>
  <si>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</si>
  <si>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</si>
  <si>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</si>
  <si>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</si>
  <si>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</si>
  <si>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</si>
  <si>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</si>
  <si>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</si>
  <si>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</si>
  <si>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</si>
  <si>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</si>
  <si>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</si>
  <si>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</si>
  <si>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</si>
  <si>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</si>
  <si>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</si>
  <si>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</si>
  <si>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</si>
  <si>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</si>
  <si>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</si>
  <si>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</si>
  <si>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</si>
  <si>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</si>
  <si>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</si>
  <si>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</si>
  <si>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</si>
  <si>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</si>
  <si>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</si>
  <si>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</si>
  <si>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</si>
  <si>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</si>
  <si>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</si>
  <si>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</si>
  <si>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</si>
  <si>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</si>
  <si>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</si>
  <si>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</si>
  <si>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</si>
  <si>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</si>
  <si>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</si>
  <si>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</si>
  <si>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</si>
  <si>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</si>
  <si>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</si>
  <si>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</si>
  <si>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</si>
  <si>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</si>
  <si>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</si>
  <si>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</si>
  <si>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</si>
  <si>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</si>
  <si>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</si>
  <si>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</si>
  <si>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</si>
  <si>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</si>
  <si>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</si>
  <si>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</si>
  <si>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</si>
  <si>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</si>
  <si>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</si>
  <si>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</si>
  <si>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</si>
  <si>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</si>
  <si>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</si>
  <si>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</si>
  <si>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</si>
  <si>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</si>
  <si>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</si>
  <si>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</si>
  <si>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</si>
  <si>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</si>
  <si>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</si>
  <si>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</si>
  <si>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</si>
  <si>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</si>
  <si>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</si>
  <si>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</si>
  <si>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</si>
  <si>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</si>
  <si>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</si>
  <si>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</si>
  <si>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</si>
  <si>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</si>
  <si>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</si>
  <si>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</si>
  <si>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</si>
  <si>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</si>
  <si>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</si>
  <si>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</si>
  <si>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</si>
  <si>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</si>
  <si>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</si>
  <si>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</si>
  <si>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</si>
  <si>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</si>
  <si>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</si>
  <si>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</si>
  <si>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</si>
  <si>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</si>
  <si>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</si>
  <si>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</si>
  <si>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</si>
  <si>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</si>
  <si>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</si>
  <si>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</si>
  <si>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</si>
  <si>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</si>
  <si>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</si>
  <si>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</si>
  <si>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</si>
  <si>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</si>
  <si>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</si>
  <si>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</si>
  <si>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</si>
  <si>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</si>
  <si>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</si>
  <si>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</si>
  <si>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</si>
  <si>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</si>
  <si>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</si>
  <si>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</si>
  <si>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</si>
  <si>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</si>
  <si>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</si>
  <si>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</si>
  <si>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</si>
  <si>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</si>
  <si>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</si>
  <si>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</si>
  <si>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</si>
  <si>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</si>
  <si>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</si>
  <si>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</si>
  <si>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</si>
  <si>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</si>
  <si>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</si>
  <si>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</si>
  <si>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</si>
  <si>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</si>
  <si>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</si>
  <si>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</si>
  <si>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</si>
  <si>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</si>
  <si>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</si>
  <si>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</si>
  <si>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</si>
  <si>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</si>
  <si>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</si>
  <si>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</si>
  <si>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</si>
  <si>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</si>
  <si>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</si>
  <si>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</si>
  <si>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</si>
  <si>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</si>
  <si>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</si>
  <si>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</si>
  <si>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</si>
  <si>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</si>
  <si>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</si>
  <si>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</si>
  <si>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</si>
  <si>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</si>
  <si>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</si>
  <si>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</si>
  <si>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</si>
  <si>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</si>
  <si>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</si>
  <si>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</si>
  <si>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</si>
  <si>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</si>
  <si>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</si>
  <si>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</si>
  <si>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</si>
  <si>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</si>
  <si>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</si>
  <si>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</si>
  <si>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</si>
  <si>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</si>
  <si>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</si>
  <si>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</si>
  <si>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</si>
  <si>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</si>
  <si>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</si>
  <si>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</si>
  <si>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</si>
  <si>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</si>
  <si>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</si>
  <si>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</si>
  <si>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</si>
  <si>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</si>
  <si>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</si>
  <si>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</si>
  <si>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</si>
  <si>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</si>
  <si>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</si>
  <si>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</si>
  <si>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</si>
  <si>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</si>
  <si>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</si>
  <si>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</si>
  <si>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</si>
  <si>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</si>
  <si>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</si>
  <si>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</si>
  <si>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</si>
  <si>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</si>
  <si>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</si>
  <si>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</si>
  <si>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</si>
  <si>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</si>
  <si>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</si>
  <si>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</si>
  <si>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</si>
  <si>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</si>
  <si>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</si>
  <si>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</si>
  <si>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</si>
  <si>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</si>
  <si>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</si>
  <si>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</si>
  <si>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</si>
  <si>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</si>
  <si>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</si>
  <si>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</si>
  <si>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</si>
  <si>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</si>
  <si>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</si>
  <si>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</si>
  <si>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</si>
  <si>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</si>
  <si>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</si>
  <si>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</si>
  <si>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</si>
  <si>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</si>
  <si>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</si>
  <si>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</si>
  <si>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</si>
  <si>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</si>
  <si>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</si>
  <si>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</si>
  <si>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</si>
  <si>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</si>
  <si>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</si>
  <si>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</si>
  <si>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</si>
  <si>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</si>
  <si>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</si>
  <si>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</si>
  <si>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</si>
  <si>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</si>
  <si>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</si>
  <si>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</si>
  <si>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</si>
  <si>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</si>
  <si>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</si>
  <si>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</si>
  <si>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</si>
  <si>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</si>
  <si>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</si>
  <si>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</si>
  <si>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</si>
  <si>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</si>
  <si>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</si>
  <si>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</si>
  <si>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</si>
  <si>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</si>
  <si>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</si>
  <si>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</si>
  <si>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</si>
  <si>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</si>
  <si>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</si>
  <si>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</si>
  <si>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</si>
  <si>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</si>
  <si>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</si>
  <si>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</si>
  <si>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</si>
  <si>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</si>
  <si>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</si>
  <si>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</si>
  <si>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</si>
  <si>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</si>
  <si>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</si>
  <si>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</si>
  <si>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</si>
  <si>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</si>
  <si>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</si>
  <si>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</si>
  <si>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</si>
  <si>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</si>
  <si>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</si>
  <si>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</si>
  <si>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</si>
  <si>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</si>
  <si>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</si>
  <si>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</si>
  <si>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</si>
  <si>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</si>
  <si>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</si>
  <si>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</si>
  <si>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</si>
  <si>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</si>
  <si>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</si>
  <si>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</si>
  <si>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</si>
  <si>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</si>
  <si>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</si>
  <si>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</si>
  <si>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</si>
  <si>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</si>
  <si>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</si>
  <si>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</si>
  <si>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</si>
  <si>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</si>
  <si>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</si>
  <si>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</si>
  <si>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</si>
  <si>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</si>
  <si>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</si>
  <si>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</si>
  <si>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</si>
  <si>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</si>
  <si>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</si>
  <si>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</si>
  <si>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</si>
  <si>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</si>
  <si>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</si>
  <si>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</si>
  <si>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</si>
  <si>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</si>
  <si>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</si>
  <si>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</si>
  <si>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</si>
  <si>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</si>
  <si>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</si>
  <si>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</si>
  <si>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</si>
  <si>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</si>
  <si>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</si>
  <si>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</si>
  <si>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</si>
  <si>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</si>
  <si>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</si>
  <si>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</si>
  <si>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</si>
  <si>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</si>
  <si>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</si>
  <si>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</si>
  <si>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</si>
  <si>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</si>
  <si>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</si>
  <si>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</si>
  <si>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</si>
  <si>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</si>
  <si>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</si>
  <si>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</si>
  <si>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</si>
  <si>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</si>
  <si>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</si>
  <si>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</si>
  <si>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</si>
  <si>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</si>
  <si>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</si>
  <si>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</si>
  <si>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</si>
  <si>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</si>
  <si>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</si>
  <si>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</si>
  <si>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</si>
  <si>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</si>
  <si>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</si>
  <si>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</si>
  <si>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</si>
  <si>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</si>
  <si>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</si>
  <si>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</si>
  <si>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</si>
  <si>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</si>
  <si>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</si>
  <si>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</si>
  <si>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</si>
  <si>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</si>
  <si>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</si>
  <si>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</si>
  <si>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</si>
  <si>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</si>
  <si>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</si>
  <si>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</si>
  <si>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</si>
  <si>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</si>
  <si>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</si>
  <si>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</si>
  <si>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</si>
  <si>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</si>
  <si>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</si>
  <si>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</si>
  <si>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</si>
  <si>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</si>
  <si>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</si>
  <si>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</si>
  <si>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</si>
  <si>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</si>
  <si>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</si>
  <si>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</si>
  <si>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</si>
  <si>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</si>
  <si>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</si>
  <si>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</si>
  <si>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</si>
  <si>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</si>
  <si>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</si>
  <si>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</si>
  <si>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</si>
  <si>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</si>
  <si>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</si>
  <si>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</si>
  <si>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</si>
  <si>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</si>
  <si>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</si>
  <si>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</si>
  <si>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</si>
  <si>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</si>
  <si>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</si>
  <si>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</si>
  <si>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</si>
  <si>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</si>
  <si>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</si>
  <si>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</si>
  <si>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</si>
  <si>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</si>
  <si>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</si>
  <si>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</si>
  <si>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</si>
  <si>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</si>
  <si>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</si>
  <si>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</si>
  <si>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</si>
  <si>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</si>
  <si>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</si>
  <si>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</si>
  <si>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</si>
  <si>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</si>
  <si>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</si>
  <si>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</si>
  <si>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</si>
  <si>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</si>
  <si>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</si>
  <si>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</si>
  <si>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</si>
  <si>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</si>
  <si>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</si>
  <si>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</si>
  <si>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</si>
  <si>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</si>
  <si>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</si>
  <si>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</si>
  <si>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</si>
  <si>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</si>
  <si>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</si>
  <si>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</si>
  <si>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</si>
  <si>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</si>
  <si>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</si>
  <si>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</si>
  <si>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</si>
  <si>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</si>
  <si>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</si>
  <si>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</si>
  <si>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</si>
  <si>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</si>
  <si>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</si>
  <si>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</si>
  <si>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</si>
  <si>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</si>
  <si>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</si>
  <si>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</si>
  <si>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</si>
  <si>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</si>
  <si>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</si>
  <si>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</si>
  <si>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</si>
  <si>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</si>
  <si>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</si>
  <si>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</si>
  <si>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</si>
  <si>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</si>
  <si>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</si>
  <si>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</si>
  <si>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</si>
  <si>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</si>
  <si>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</si>
  <si>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</si>
  <si>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</si>
  <si>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</si>
  <si>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</si>
  <si>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</si>
  <si>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</si>
  <si>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</si>
  <si>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</si>
  <si>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</si>
  <si>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</si>
  <si>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</si>
  <si>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</si>
  <si>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</si>
  <si>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</si>
  <si>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</si>
  <si>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</si>
  <si>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</si>
  <si>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</si>
  <si>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</si>
  <si>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</si>
  <si>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</si>
  <si>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</si>
  <si>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</si>
  <si>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</si>
  <si>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</si>
  <si>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</si>
  <si>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</si>
  <si>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</si>
  <si>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</si>
  <si>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</si>
  <si>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</si>
  <si>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</si>
  <si>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</si>
  <si>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</si>
  <si>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</si>
  <si>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</si>
  <si>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</si>
  <si>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</si>
  <si>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</si>
  <si>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</si>
  <si>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</si>
  <si>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</si>
  <si>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</si>
  <si>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</si>
  <si>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</si>
  <si>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</si>
  <si>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</si>
  <si>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</si>
  <si>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</si>
  <si>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</si>
  <si>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</si>
  <si>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</si>
  <si>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</si>
  <si>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</si>
  <si>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</si>
  <si>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</si>
  <si>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</si>
  <si>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</si>
  <si>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</si>
  <si>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</si>
  <si>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</si>
  <si>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</si>
  <si>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</si>
  <si>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</si>
  <si>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</si>
  <si>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</si>
  <si>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</si>
  <si>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</si>
  <si>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</si>
  <si>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</si>
  <si>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</si>
  <si>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</si>
  <si>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</si>
  <si>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</si>
  <si>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</si>
  <si>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</si>
  <si>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</si>
  <si>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</si>
  <si>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</si>
  <si>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</si>
  <si>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</si>
  <si>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</si>
  <si>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</si>
  <si>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</si>
  <si>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</si>
  <si>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</si>
  <si>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</si>
  <si>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</si>
  <si>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</si>
  <si>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</si>
  <si>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</si>
  <si>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</si>
  <si>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</si>
  <si>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</si>
  <si>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</si>
  <si>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</si>
  <si>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</si>
  <si>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</si>
  <si>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</si>
  <si>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</si>
  <si>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</si>
  <si>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</si>
  <si>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</si>
  <si>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</si>
  <si>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</si>
  <si>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</si>
  <si>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</si>
  <si>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</si>
  <si>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</si>
  <si>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</si>
  <si>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</si>
  <si>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</si>
  <si>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</si>
  <si>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</si>
  <si>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</si>
  <si>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</si>
  <si>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</si>
  <si>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</si>
  <si>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</si>
  <si>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</si>
  <si>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</si>
  <si>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</si>
  <si>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</si>
  <si>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</si>
  <si>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</si>
  <si>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</si>
  <si>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</si>
  <si>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</si>
  <si>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</si>
  <si>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</si>
  <si>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</si>
  <si>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</si>
  <si>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</si>
  <si>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</si>
  <si>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</si>
  <si>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</si>
  <si>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</si>
  <si>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</si>
  <si>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</si>
  <si>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</si>
  <si>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</si>
  <si>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</si>
  <si>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</si>
  <si>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</si>
  <si>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</si>
  <si>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</si>
  <si>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</si>
  <si>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</si>
  <si>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</si>
  <si>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</si>
  <si>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</si>
  <si>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</si>
  <si>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</si>
  <si>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</si>
  <si>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</si>
  <si>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</si>
  <si>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</si>
  <si>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</si>
  <si>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</si>
  <si>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</si>
  <si>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</si>
  <si>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</si>
  <si>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</si>
  <si>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</si>
  <si>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</si>
  <si>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</si>
  <si>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</si>
  <si>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</si>
  <si>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</si>
  <si>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</si>
  <si>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</si>
  <si>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</si>
  <si>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</si>
  <si>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</si>
  <si>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</si>
  <si>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</si>
  <si>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</si>
  <si>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</si>
  <si>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</si>
  <si>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</si>
  <si>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</si>
  <si>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</si>
  <si>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</si>
  <si>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</si>
  <si>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</si>
  <si>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</si>
  <si>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</si>
  <si>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</si>
  <si>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</si>
  <si>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</si>
  <si>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</si>
  <si>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</si>
  <si>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</si>
  <si>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</si>
  <si>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</si>
  <si>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</si>
  <si>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</si>
  <si>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</si>
  <si>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</si>
  <si>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</si>
  <si>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</si>
  <si>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</si>
  <si>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</si>
  <si>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</si>
  <si>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</si>
  <si>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</si>
  <si>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</si>
  <si>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</si>
  <si>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</si>
  <si>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</si>
  <si>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</si>
  <si>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</si>
  <si>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</si>
  <si>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</si>
  <si>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</si>
  <si>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</si>
  <si>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</si>
  <si>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</si>
  <si>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</si>
  <si>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</si>
  <si>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</si>
  <si>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</si>
  <si>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</si>
  <si>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</si>
  <si>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</si>
  <si>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</si>
  <si>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</si>
  <si>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</si>
  <si>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</si>
  <si>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</si>
  <si>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</si>
  <si>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</si>
  <si>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</si>
  <si>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</si>
  <si>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</si>
  <si>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</si>
  <si>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</si>
  <si>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</si>
  <si>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</si>
  <si>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</si>
  <si>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</si>
  <si>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</si>
  <si>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</si>
  <si>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</si>
  <si>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</si>
  <si>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</si>
  <si>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</si>
  <si>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</si>
  <si>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</si>
  <si>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</si>
  <si>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</si>
  <si>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</si>
  <si>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</si>
  <si>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</si>
  <si>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</si>
  <si>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</si>
  <si>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</si>
  <si>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</si>
  <si>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</si>
  <si>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</si>
  <si>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</si>
  <si>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</si>
  <si>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</si>
  <si>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</si>
  <si>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</si>
  <si>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</si>
  <si>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</si>
  <si>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</si>
  <si>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</si>
  <si>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</si>
  <si>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</si>
  <si>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</si>
  <si>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</si>
  <si>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</si>
  <si>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</si>
  <si>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</si>
  <si>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</si>
  <si>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</si>
  <si>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</si>
  <si>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</si>
  <si>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</si>
  <si>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</si>
  <si>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</si>
  <si>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</si>
  <si>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</si>
  <si>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</si>
  <si>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</si>
  <si>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</si>
  <si>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</si>
  <si>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</si>
  <si>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</si>
  <si>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</si>
  <si>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</si>
  <si>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</si>
  <si>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</si>
  <si>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</si>
  <si>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</si>
  <si>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</si>
  <si>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</si>
  <si>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</si>
  <si>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</si>
  <si>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</si>
  <si>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</si>
  <si>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</si>
  <si>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</si>
  <si>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</si>
  <si>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</si>
  <si>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</si>
  <si>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</si>
  <si>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</si>
  <si>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</si>
  <si>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</si>
  <si>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</si>
  <si>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</si>
  <si>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</si>
  <si>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</si>
  <si>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</si>
  <si>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</si>
  <si>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</si>
  <si>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</si>
  <si>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</si>
  <si>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</si>
  <si>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</si>
  <si>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</si>
  <si>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</si>
  <si>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</si>
  <si>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</si>
  <si>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</si>
  <si>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</si>
  <si>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</si>
  <si>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</si>
  <si>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</si>
  <si>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</si>
  <si>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</si>
  <si>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</si>
  <si>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</si>
  <si>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</si>
  <si>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</si>
  <si>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</si>
  <si>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</si>
  <si>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</si>
  <si>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</si>
  <si>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</si>
  <si>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</si>
  <si>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</si>
  <si>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</si>
  <si>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</si>
  <si>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</si>
  <si>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</si>
  <si>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</si>
  <si>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</si>
  <si>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</si>
  <si>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</si>
  <si>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</si>
  <si>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</si>
  <si>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</si>
  <si>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</si>
  <si>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</si>
  <si>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</si>
  <si>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</si>
  <si>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</si>
  <si>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</si>
  <si>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</si>
  <si>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</si>
  <si>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</si>
  <si>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</si>
  <si>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</si>
  <si>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</si>
  <si>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</si>
  <si>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</si>
  <si>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</si>
  <si>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</si>
  <si>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</si>
  <si>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</si>
  <si>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</si>
  <si>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</si>
  <si>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</si>
  <si>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</si>
  <si>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</si>
  <si>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</si>
  <si>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</si>
  <si>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</si>
  <si>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</si>
  <si>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</si>
  <si>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</si>
  <si>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</si>
  <si>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</si>
  <si>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</si>
  <si>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</si>
  <si>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</si>
  <si>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</si>
  <si>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</si>
  <si>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</si>
  <si>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</si>
  <si>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</si>
  <si>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</si>
  <si>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</si>
  <si>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</si>
  <si>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</si>
  <si>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</si>
  <si>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</si>
  <si>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</si>
  <si>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</si>
  <si>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</si>
  <si>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</si>
  <si>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</si>
  <si>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</si>
  <si>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</si>
  <si>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</si>
  <si>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</si>
  <si>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</si>
  <si>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</si>
  <si>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</si>
  <si>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</si>
  <si>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</si>
  <si>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</si>
  <si>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</si>
  <si>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</si>
  <si>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</si>
  <si>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</si>
  <si>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</si>
  <si>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</si>
  <si>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</si>
  <si>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</si>
  <si>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</si>
  <si>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</si>
  <si>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</si>
  <si>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</si>
  <si>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</si>
  <si>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</si>
  <si>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</si>
  <si>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</si>
  <si>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</si>
  <si>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</si>
  <si>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</si>
  <si>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</si>
  <si>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</si>
  <si>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</si>
  <si>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</si>
  <si>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</si>
  <si>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</si>
  <si>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</si>
  <si>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</si>
  <si>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</si>
  <si>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</si>
  <si>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</si>
  <si>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</si>
  <si>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</si>
  <si>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</si>
  <si>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</si>
  <si>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</si>
  <si>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</si>
  <si>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</si>
  <si>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</si>
  <si>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</si>
  <si>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</si>
  <si>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</si>
  <si>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</si>
  <si>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</si>
  <si>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</si>
  <si>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</si>
  <si>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</si>
  <si>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</si>
  <si>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</si>
  <si>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</si>
  <si>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</si>
  <si>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</si>
  <si>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</si>
  <si>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</si>
  <si>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</si>
  <si>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</si>
  <si>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</si>
  <si>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</si>
  <si>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</si>
  <si>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</si>
  <si>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</si>
  <si>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</si>
  <si>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</si>
  <si>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</si>
  <si>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</si>
  <si>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</si>
  <si>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</si>
  <si>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</si>
  <si>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</si>
  <si>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</si>
  <si>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</si>
  <si>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</si>
  <si>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</si>
  <si>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</si>
  <si>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</si>
  <si>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</si>
  <si>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</si>
  <si>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</si>
  <si>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</si>
  <si>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</si>
  <si>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</si>
  <si>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</si>
  <si>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</si>
  <si>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</si>
  <si>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</si>
  <si>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</si>
  <si>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</si>
  <si>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</si>
  <si>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</si>
  <si>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</si>
  <si>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</si>
  <si>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</si>
  <si>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</si>
  <si>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</si>
  <si>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</si>
  <si>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</si>
  <si>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</si>
  <si>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</si>
  <si>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</si>
  <si>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</si>
  <si>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</si>
  <si>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</si>
  <si>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</si>
  <si>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</si>
  <si>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</si>
  <si>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</si>
  <si>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</si>
  <si>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</si>
  <si>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</si>
  <si>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</si>
  <si>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</si>
  <si>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</si>
  <si>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</si>
  <si>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</si>
  <si>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</si>
  <si>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</si>
  <si>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</si>
  <si>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</si>
  <si>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</si>
  <si>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</si>
  <si>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</si>
  <si>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</si>
  <si>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</si>
  <si>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</si>
  <si>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</si>
  <si>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</si>
  <si>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</si>
  <si>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</si>
  <si>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</si>
  <si>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</si>
  <si>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</si>
  <si>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</si>
  <si>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</si>
  <si>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</si>
  <si>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</si>
  <si>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</si>
  <si>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</si>
  <si>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</si>
  <si>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</si>
  <si>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</si>
  <si>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</si>
  <si>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</si>
  <si>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</si>
  <si>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</si>
  <si>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</si>
  <si>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</si>
  <si>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</si>
  <si>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</si>
  <si>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</si>
  <si>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</si>
  <si>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</si>
  <si>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</si>
  <si>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</si>
  <si>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</si>
  <si>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</si>
  <si>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</si>
  <si>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</si>
  <si>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</si>
  <si>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</si>
  <si>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</si>
  <si>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</si>
  <si>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</si>
  <si>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</si>
  <si>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</si>
  <si>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</si>
  <si>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</si>
  <si>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</si>
  <si>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</si>
  <si>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</si>
  <si>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</si>
  <si>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</si>
  <si>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</si>
  <si>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</si>
  <si>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</si>
  <si>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</si>
  <si>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</si>
  <si>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</si>
  <si>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</si>
  <si>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</si>
  <si>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</si>
  <si>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</si>
  <si>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</si>
  <si>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</si>
  <si>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</si>
  <si>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</si>
  <si>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</si>
  <si>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</si>
  <si>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</si>
  <si>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</si>
  <si>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</si>
  <si>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</si>
  <si>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</si>
  <si>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</si>
  <si>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</si>
  <si>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</si>
  <si>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</si>
  <si>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</si>
  <si>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</si>
  <si>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</si>
  <si>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</si>
  <si>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</si>
  <si>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</si>
  <si>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</si>
  <si>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</si>
  <si>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</si>
  <si>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</si>
  <si>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</si>
  <si>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</si>
  <si>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</si>
  <si>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</si>
  <si>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</si>
  <si>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</si>
  <si>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</si>
  <si>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</si>
  <si>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</si>
  <si>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</si>
  <si>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</si>
  <si>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</si>
  <si>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</si>
  <si>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</si>
  <si>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</si>
  <si>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</si>
  <si>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</si>
  <si>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</si>
  <si>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</si>
  <si>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</si>
  <si>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</si>
  <si>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</si>
  <si>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</si>
  <si>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</si>
  <si>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</si>
  <si>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</si>
  <si>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</si>
  <si>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</si>
  <si>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</si>
  <si>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</si>
  <si>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</si>
  <si>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</si>
  <si>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</si>
  <si>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</si>
  <si>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</si>
  <si>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</si>
  <si>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</si>
  <si>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</si>
  <si>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</si>
  <si>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</si>
  <si>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</si>
  <si>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</si>
  <si>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</si>
  <si>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</si>
  <si>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</si>
  <si>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</si>
  <si>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</si>
  <si>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</si>
  <si>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</si>
  <si>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</si>
  <si>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</si>
  <si>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</si>
  <si>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</si>
  <si>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</si>
  <si>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</si>
  <si>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</si>
  <si>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</si>
  <si>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</si>
  <si>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</si>
  <si>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</si>
  <si>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</si>
  <si>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</si>
  <si>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</si>
  <si>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</si>
  <si>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</si>
  <si>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</si>
  <si>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</si>
  <si>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</si>
  <si>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</si>
  <si>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</si>
  <si>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</si>
  <si>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</si>
  <si>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</si>
  <si>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</si>
  <si>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</si>
  <si>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</si>
  <si>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</si>
  <si>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</si>
  <si>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</si>
  <si>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</si>
  <si>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</si>
  <si>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</si>
  <si>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</si>
  <si>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</si>
  <si>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</si>
  <si>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</si>
  <si>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</si>
  <si>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</si>
  <si>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</si>
  <si>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</si>
  <si>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</si>
  <si>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</si>
  <si>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</si>
  <si>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</si>
  <si>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</si>
  <si>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</si>
  <si>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</si>
  <si>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</si>
  <si>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</si>
  <si>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</si>
  <si>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</si>
  <si>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</si>
  <si>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</si>
  <si>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</si>
  <si>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</si>
  <si>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</si>
  <si>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</si>
  <si>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</si>
  <si>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</si>
  <si>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</si>
  <si>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</si>
  <si>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</si>
  <si>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</si>
  <si>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</si>
  <si>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</si>
  <si>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</si>
  <si>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</si>
  <si>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</si>
  <si>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</si>
  <si>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</si>
  <si>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</si>
  <si>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</si>
  <si>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</si>
  <si>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</si>
  <si>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</si>
  <si>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</si>
  <si>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</si>
  <si>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</si>
  <si>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</si>
  <si>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</si>
  <si>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</si>
  <si>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</si>
  <si>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</si>
  <si>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</si>
  <si>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</si>
  <si>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</si>
  <si>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</si>
  <si>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</si>
  <si>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</si>
  <si>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</si>
  <si>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</si>
  <si>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</si>
  <si>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</si>
  <si>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</si>
  <si>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</si>
  <si>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</si>
  <si>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</si>
  <si>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</si>
  <si>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</si>
  <si>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</si>
  <si>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</si>
  <si>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</si>
  <si>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</si>
  <si>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</si>
  <si>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</si>
  <si>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</si>
  <si>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</si>
  <si>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</si>
  <si>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</si>
  <si>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</si>
  <si>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</si>
  <si>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</si>
  <si>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</si>
  <si>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</si>
  <si>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</si>
  <si>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</si>
  <si>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</si>
  <si>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</si>
  <si>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</si>
  <si>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</si>
  <si>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</si>
  <si>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</si>
  <si>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</si>
  <si>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</si>
  <si>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</si>
  <si>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</si>
  <si>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</si>
  <si>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</si>
  <si>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</si>
  <si>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</si>
  <si>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</si>
  <si>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</si>
  <si>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</si>
  <si>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</si>
  <si>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</si>
  <si>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</si>
  <si>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</si>
  <si>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</si>
  <si>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</si>
  <si>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</si>
  <si>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</si>
  <si>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</si>
  <si>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</si>
  <si>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</si>
  <si>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</si>
  <si>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</si>
  <si>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</si>
  <si>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</si>
  <si>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</si>
  <si>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</si>
  <si>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</si>
  <si>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</si>
  <si>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</si>
  <si>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</si>
  <si>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</si>
  <si>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</si>
  <si>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</si>
  <si>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</si>
  <si>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</si>
  <si>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</si>
  <si>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</si>
  <si>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</si>
  <si>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</si>
  <si>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</si>
  <si>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</si>
  <si>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</si>
  <si>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</si>
  <si>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</si>
  <si>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</si>
  <si>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</si>
  <si>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</si>
  <si>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</si>
  <si>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</si>
  <si>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</si>
  <si>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</si>
  <si>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</si>
  <si>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</si>
  <si>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</si>
  <si>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</si>
  <si>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</si>
  <si>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</si>
  <si>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</si>
  <si>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</si>
  <si>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</si>
  <si>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</si>
  <si>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</si>
  <si>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</si>
  <si>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</si>
  <si>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</si>
  <si>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</si>
  <si>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</si>
  <si>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</si>
  <si>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</si>
  <si>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</si>
  <si>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</si>
  <si>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</si>
  <si>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</si>
  <si>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</si>
  <si>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</si>
  <si>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</si>
  <si>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</si>
  <si>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</si>
  <si>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</si>
  <si>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</si>
  <si>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</si>
  <si>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</si>
  <si>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</si>
  <si>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</si>
  <si>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</si>
  <si>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</si>
  <si>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</si>
  <si>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</si>
  <si>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</si>
  <si>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</si>
  <si>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</si>
  <si>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</si>
  <si>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</si>
  <si>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</si>
  <si>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</si>
  <si>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</si>
  <si>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</si>
  <si>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</si>
  <si>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</si>
  <si>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</si>
  <si>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</si>
  <si>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</si>
  <si>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</si>
  <si>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</si>
  <si>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</si>
  <si>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</si>
  <si>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</si>
  <si>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</si>
  <si>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</si>
  <si>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</si>
  <si>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</si>
  <si>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</si>
  <si>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</si>
  <si>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</si>
  <si>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</si>
  <si>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</si>
  <si>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</si>
  <si>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</si>
  <si>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</si>
  <si>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</si>
  <si>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</si>
  <si>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</si>
  <si>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</si>
  <si>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</si>
  <si>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</si>
  <si>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</si>
  <si>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</si>
  <si>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</si>
  <si>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</si>
  <si>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</si>
  <si>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</si>
  <si>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</si>
  <si>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</si>
  <si>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</si>
  <si>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</si>
  <si>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</si>
  <si>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</si>
  <si>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</si>
  <si>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</si>
  <si>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</si>
  <si>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</si>
  <si>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</si>
  <si>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</si>
  <si>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</si>
  <si>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</si>
  <si>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</si>
  <si>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</si>
  <si>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</si>
  <si>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</si>
  <si>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</si>
  <si>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</si>
  <si>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</si>
  <si>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</si>
  <si>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</si>
  <si>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</si>
  <si>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</si>
  <si>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</si>
  <si>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</si>
  <si>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</si>
  <si>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</si>
  <si>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</si>
  <si>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</si>
  <si>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</si>
  <si>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</si>
  <si>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</si>
  <si>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</si>
  <si>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</si>
  <si>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</si>
  <si>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</si>
  <si>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</si>
  <si>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</si>
  <si>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</si>
  <si>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</si>
  <si>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</si>
  <si>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</si>
  <si>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</si>
  <si>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</si>
  <si>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</si>
  <si>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</si>
  <si>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</si>
  <si>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</si>
  <si>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</si>
  <si>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</si>
  <si>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</si>
  <si>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</si>
  <si>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</si>
  <si>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</si>
  <si>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</si>
  <si>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</si>
  <si>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</si>
  <si>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</si>
  <si>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</si>
  <si>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</si>
  <si>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</si>
  <si>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</si>
  <si>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</si>
  <si>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</si>
  <si>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</si>
  <si>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</si>
  <si>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</si>
  <si>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</si>
  <si>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</si>
  <si>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</si>
  <si>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</si>
  <si>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</si>
  <si>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</si>
  <si>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</si>
  <si>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</si>
  <si>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</si>
  <si>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</si>
  <si>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</si>
  <si>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</si>
  <si>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</si>
  <si>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</si>
  <si>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</si>
  <si>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</si>
  <si>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</si>
  <si>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</si>
  <si>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</si>
  <si>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</si>
  <si>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</si>
  <si>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</si>
  <si>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</si>
  <si>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</si>
  <si>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</si>
  <si>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</si>
  <si>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</si>
  <si>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</si>
  <si>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</si>
  <si>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</si>
  <si>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</si>
  <si>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</si>
  <si>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</si>
  <si>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</si>
  <si>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</si>
  <si>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</si>
  <si>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</si>
  <si>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</si>
  <si>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</si>
  <si>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</si>
  <si>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</si>
  <si>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</si>
  <si>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</si>
  <si>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</si>
  <si>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</si>
  <si>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</si>
  <si>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</si>
  <si>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</si>
  <si>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</si>
  <si>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</si>
  <si>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</si>
  <si>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</si>
  <si>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</si>
  <si>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</si>
  <si>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</si>
  <si>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</si>
  <si>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</si>
  <si>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</si>
  <si>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</si>
  <si>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</si>
  <si>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</si>
  <si>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</si>
  <si>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</si>
  <si>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</si>
  <si>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</si>
  <si>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</si>
  <si>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</si>
  <si>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</si>
  <si>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</si>
  <si>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</si>
  <si>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</si>
  <si>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</si>
  <si>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</si>
  <si>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</si>
  <si>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</si>
  <si>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</si>
  <si>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</si>
  <si>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</si>
  <si>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</si>
  <si>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</si>
  <si>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</si>
  <si>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</si>
  <si>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</si>
  <si>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</si>
  <si>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</si>
  <si>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</si>
  <si>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</si>
  <si>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</si>
  <si>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</si>
  <si>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</si>
  <si>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</si>
  <si>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</si>
  <si>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</si>
  <si>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</si>
  <si>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</si>
  <si>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</si>
  <si>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</si>
  <si>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</si>
  <si>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</si>
  <si>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</si>
  <si>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</si>
  <si>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</si>
  <si>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</si>
  <si>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</si>
  <si>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</si>
  <si>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</si>
  <si>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</si>
  <si>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</si>
  <si>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</si>
  <si>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</si>
  <si>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</si>
  <si>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</si>
  <si>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</si>
  <si>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</si>
  <si>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</si>
  <si>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</si>
  <si>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</si>
  <si>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</si>
  <si>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</si>
  <si>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</si>
  <si>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</si>
  <si>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</si>
  <si>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</si>
  <si>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</si>
  <si>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</si>
  <si>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</si>
  <si>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</si>
  <si>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</si>
  <si>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</si>
  <si>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</si>
  <si>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</si>
  <si>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</si>
  <si>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</si>
  <si>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</si>
  <si>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</si>
  <si>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</si>
  <si>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</si>
  <si>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</si>
  <si>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</si>
  <si>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</si>
  <si>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</si>
  <si>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</si>
  <si>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</si>
  <si>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</si>
  <si>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</si>
  <si>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</si>
  <si>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</si>
  <si>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</si>
  <si>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</si>
  <si>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</si>
  <si>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</si>
  <si>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</si>
  <si>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</si>
  <si>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</si>
  <si>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</si>
  <si>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</si>
  <si>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</si>
  <si>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</si>
  <si>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</si>
  <si>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</si>
  <si>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</si>
  <si>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</si>
  <si>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</si>
  <si>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</si>
  <si>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</si>
  <si>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</si>
  <si>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</si>
  <si>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</si>
  <si>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</si>
  <si>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</si>
  <si>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</si>
  <si>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</si>
  <si>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</si>
  <si>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</si>
  <si>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</si>
  <si>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</si>
  <si>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</si>
  <si>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</si>
  <si>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</si>
  <si>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</si>
  <si>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</si>
  <si>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</si>
  <si>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</si>
  <si>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</si>
  <si>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</si>
  <si>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</si>
  <si>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</si>
  <si>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</si>
  <si>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</si>
  <si>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</si>
  <si>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</si>
  <si>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</si>
  <si>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</si>
  <si>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</si>
  <si>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</si>
  <si>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</si>
  <si>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</si>
  <si>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</si>
  <si>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</si>
  <si>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</si>
  <si>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</si>
  <si>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</si>
  <si>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</si>
  <si>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</si>
  <si>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</si>
  <si>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</si>
  <si>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</si>
  <si>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</si>
  <si>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</si>
  <si>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</si>
  <si>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</si>
  <si>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</si>
  <si>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</si>
  <si>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</si>
  <si>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</si>
  <si>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</si>
  <si>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</si>
  <si>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</si>
  <si>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</si>
  <si>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</si>
  <si>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</si>
  <si>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</si>
  <si>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</si>
  <si>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</si>
  <si>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</si>
  <si>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</si>
  <si>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</si>
  <si>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</si>
  <si>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</si>
  <si>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</si>
  <si>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</si>
  <si>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</si>
  <si>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</si>
  <si>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</si>
  <si>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</si>
  <si>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</si>
  <si>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</si>
  <si>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</si>
  <si>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</si>
  <si>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</si>
  <si>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</si>
  <si>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</si>
  <si>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</si>
  <si>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</si>
  <si>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</si>
  <si>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</si>
  <si>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</si>
  <si>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</si>
  <si>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</si>
  <si>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</si>
  <si>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</si>
  <si>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</si>
  <si>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</si>
  <si>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</si>
  <si>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</si>
  <si>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</si>
  <si>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</si>
  <si>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</si>
  <si>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</si>
  <si>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</si>
  <si>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</si>
  <si>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</si>
  <si>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</si>
  <si>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</si>
  <si>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</si>
  <si>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</si>
  <si>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</si>
  <si>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</si>
  <si>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</si>
  <si>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</si>
  <si>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</si>
  <si>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</si>
  <si>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</si>
  <si>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</si>
  <si>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</si>
  <si>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</si>
  <si>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</si>
  <si>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</si>
  <si>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</si>
  <si>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</si>
  <si>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</si>
  <si>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</si>
  <si>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</si>
  <si>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</si>
  <si>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</si>
  <si>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</si>
  <si>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</si>
  <si>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</si>
  <si>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</si>
  <si>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</si>
  <si>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</si>
  <si>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</si>
  <si>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</si>
  <si>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</si>
  <si>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</si>
  <si>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</si>
  <si>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</si>
  <si>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</si>
  <si>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</si>
  <si>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</si>
  <si>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</si>
  <si>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</si>
  <si>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</si>
  <si>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</si>
  <si>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</si>
  <si>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</si>
  <si>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</si>
  <si>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</si>
  <si>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</si>
  <si>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</si>
  <si>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</si>
  <si>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</si>
  <si>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</si>
  <si>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</si>
  <si>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</si>
  <si>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</si>
  <si>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</si>
  <si>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</si>
  <si>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</si>
  <si>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</si>
  <si>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</si>
  <si>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</si>
  <si>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</si>
  <si>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</si>
  <si>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</si>
  <si>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</si>
  <si>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</si>
  <si>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</si>
  <si>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</si>
  <si>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</si>
  <si>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</si>
  <si>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</si>
  <si>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</si>
  <si>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</si>
  <si>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</si>
  <si>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</si>
  <si>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</si>
  <si>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</si>
  <si>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</si>
  <si>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</si>
  <si>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</si>
  <si>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</si>
  <si>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</si>
  <si>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</si>
  <si>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</si>
  <si>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</si>
  <si>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</si>
  <si>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</si>
  <si>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</si>
  <si>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</si>
  <si>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</si>
  <si>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</si>
  <si>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</si>
  <si>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</si>
  <si>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</si>
  <si>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</si>
  <si>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</si>
  <si>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</si>
  <si>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</si>
  <si>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</si>
  <si>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</si>
  <si>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</si>
  <si>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</si>
  <si>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</si>
  <si>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</si>
  <si>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</si>
  <si>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</si>
  <si>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</si>
  <si>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</si>
  <si>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</si>
  <si>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</si>
  <si>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</si>
  <si>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</si>
  <si>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</si>
  <si>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</si>
  <si>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</si>
  <si>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</si>
  <si>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</si>
  <si>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</si>
  <si>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</si>
  <si>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</si>
  <si>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</si>
  <si>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</si>
  <si>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</si>
  <si>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</si>
  <si>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</si>
  <si>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</si>
  <si>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</si>
  <si>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</si>
  <si>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</si>
  <si>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</si>
  <si>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</si>
  <si>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</si>
  <si>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</si>
  <si>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</si>
  <si>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</si>
  <si>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</si>
  <si>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</si>
  <si>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</si>
  <si>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</si>
  <si>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</si>
  <si>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</si>
  <si>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</si>
  <si>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</si>
  <si>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</si>
  <si>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</si>
  <si>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</si>
  <si>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</si>
  <si>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</si>
  <si>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</si>
  <si>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</si>
  <si>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</si>
  <si>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</si>
  <si>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</si>
  <si>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</si>
  <si>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</si>
  <si>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</si>
  <si>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</si>
  <si>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</si>
  <si>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</si>
  <si>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</si>
  <si>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</si>
  <si>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</si>
  <si>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</si>
  <si>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</si>
  <si>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</si>
  <si>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</si>
  <si>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</si>
  <si>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</si>
  <si>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</si>
  <si>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</si>
  <si>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</si>
  <si>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</si>
  <si>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</si>
  <si>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</si>
  <si>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</si>
  <si>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</si>
  <si>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</si>
  <si>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</si>
  <si>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</si>
  <si>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</si>
  <si>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</si>
  <si>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</si>
  <si>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</si>
  <si>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</si>
  <si>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</si>
  <si>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</si>
  <si>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</si>
  <si>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</si>
  <si>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</si>
  <si>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</si>
  <si>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</si>
  <si>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</si>
  <si>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</si>
  <si>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</si>
  <si>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</si>
  <si>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</si>
  <si>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</si>
  <si>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</si>
  <si>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</si>
  <si>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</si>
  <si>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</si>
  <si>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</si>
  <si>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</si>
  <si>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</si>
  <si>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</si>
  <si>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</si>
  <si>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</si>
  <si>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</si>
  <si>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</si>
  <si>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</si>
  <si>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</si>
  <si>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</si>
  <si>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</si>
  <si>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</si>
  <si>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</si>
  <si>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</si>
  <si>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</si>
  <si>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</si>
  <si>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</si>
  <si>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</si>
  <si>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</si>
  <si>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</si>
  <si>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</si>
  <si>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</si>
  <si>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</si>
  <si>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</si>
  <si>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</si>
  <si>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</si>
  <si>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</si>
  <si>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</si>
  <si>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</si>
  <si>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</si>
  <si>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</si>
  <si>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</si>
  <si>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</si>
  <si>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</si>
  <si>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</si>
  <si>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</si>
  <si>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</si>
  <si>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</si>
  <si>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</si>
  <si>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</si>
  <si>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</si>
  <si>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</si>
  <si>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</si>
  <si>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</si>
  <si>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</si>
  <si>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</si>
  <si>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</si>
  <si>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</si>
  <si>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</si>
  <si>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</si>
  <si>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</si>
  <si>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</si>
  <si>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</si>
  <si>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</si>
  <si>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</si>
  <si>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</si>
  <si>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</si>
  <si>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</si>
  <si>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</si>
  <si>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</si>
  <si>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</si>
  <si>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</si>
  <si>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</si>
  <si>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</si>
  <si>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</si>
  <si>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</si>
  <si>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</si>
  <si>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</si>
  <si>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</si>
  <si>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</si>
  <si>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</si>
  <si>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</si>
  <si>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</si>
  <si>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</si>
  <si>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</si>
  <si>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</si>
  <si>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</si>
  <si>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</si>
  <si>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</si>
  <si>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</si>
  <si>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</si>
  <si>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</si>
  <si>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</si>
  <si>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</si>
  <si>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</si>
  <si>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</si>
  <si>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</si>
  <si>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</si>
  <si>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</si>
  <si>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</si>
  <si>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</si>
  <si>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</si>
  <si>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</si>
  <si>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</si>
  <si>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</si>
  <si>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</si>
  <si>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</si>
  <si>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</si>
  <si>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</si>
  <si>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</si>
  <si>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</si>
  <si>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</si>
  <si>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</si>
  <si>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</si>
  <si>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</si>
  <si>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</si>
  <si>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</si>
  <si>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</si>
  <si>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</si>
  <si>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</si>
  <si>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</si>
  <si>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</si>
  <si>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</si>
  <si>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</si>
  <si>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</si>
  <si>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</si>
  <si>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</si>
  <si>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</si>
  <si>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</si>
  <si>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</si>
  <si>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</si>
  <si>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</si>
  <si>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</si>
  <si>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</si>
  <si>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</si>
  <si>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</si>
  <si>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</si>
  <si>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</si>
  <si>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</si>
  <si>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</si>
  <si>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</si>
  <si>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</si>
  <si>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</si>
  <si>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</si>
  <si>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</si>
  <si>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</si>
  <si>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</si>
  <si>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</si>
  <si>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</si>
  <si>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</si>
  <si>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</si>
  <si>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</si>
  <si>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</si>
  <si>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</si>
  <si>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</si>
  <si>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</si>
  <si>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</si>
  <si>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</si>
  <si>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</si>
  <si>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</si>
  <si>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</si>
  <si>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</si>
  <si>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</si>
  <si>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</si>
  <si>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</si>
  <si>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</si>
  <si>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</si>
  <si>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</si>
  <si>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</si>
  <si>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</si>
  <si>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</si>
  <si>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</si>
  <si>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</si>
  <si>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</si>
  <si>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</si>
  <si>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</si>
  <si>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</si>
  <si>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</si>
  <si>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</si>
  <si>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</si>
  <si>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</si>
  <si>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</si>
  <si>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</si>
  <si>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</si>
  <si>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</si>
  <si>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</si>
  <si>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</si>
  <si>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</si>
  <si>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</si>
  <si>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</si>
  <si>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</si>
  <si>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</si>
  <si>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</si>
  <si>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</si>
  <si>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</si>
  <si>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</si>
  <si>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</si>
  <si>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</si>
  <si>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</si>
  <si>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</si>
  <si>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</si>
  <si>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</si>
  <si>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</si>
  <si>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</si>
  <si>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</si>
  <si>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</si>
  <si>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</si>
  <si>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</si>
  <si>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</si>
  <si>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</si>
  <si>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</si>
  <si>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</si>
  <si>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</si>
  <si>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</si>
  <si>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</si>
  <si>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</si>
  <si>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</si>
  <si>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</si>
  <si>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</si>
  <si>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</si>
  <si>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</si>
  <si>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</si>
  <si>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</si>
  <si>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</si>
  <si>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</si>
  <si>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</si>
  <si>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</si>
  <si>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</si>
  <si>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</si>
  <si>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</si>
  <si>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</si>
  <si>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</si>
  <si>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</si>
  <si>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</si>
  <si>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</si>
  <si>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</si>
  <si>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</si>
  <si>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</si>
  <si>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</si>
  <si>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</si>
  <si>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</si>
  <si>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</si>
  <si>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</si>
  <si>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</si>
  <si>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</si>
  <si>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</si>
  <si>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</si>
  <si>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</si>
  <si>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</si>
  <si>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</si>
  <si>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</si>
  <si>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</si>
  <si>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</si>
  <si>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</si>
  <si>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</si>
  <si>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</si>
  <si>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</si>
  <si>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</si>
  <si>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</si>
  <si>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</si>
  <si>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</si>
  <si>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</si>
  <si>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</si>
  <si>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</si>
  <si>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</si>
  <si>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</si>
  <si>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</si>
  <si>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</si>
  <si>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</si>
  <si>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</si>
  <si>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</si>
  <si>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</si>
  <si>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</si>
  <si>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</si>
  <si>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</si>
  <si>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</si>
  <si>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</si>
  <si>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</si>
  <si>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</si>
  <si>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</si>
  <si>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</si>
  <si>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</si>
  <si>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</si>
  <si>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</si>
  <si>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</si>
  <si>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</si>
  <si>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</si>
  <si>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</si>
  <si>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</si>
  <si>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</si>
  <si>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</si>
  <si>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</si>
  <si>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</si>
  <si>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</si>
  <si>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</si>
  <si>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</si>
  <si>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</si>
  <si>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</si>
  <si>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</si>
  <si>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</si>
  <si>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</si>
  <si>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</si>
  <si>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</si>
  <si>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</si>
  <si>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</si>
  <si>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</si>
  <si>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</si>
  <si>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</si>
  <si>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</si>
  <si>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</si>
  <si>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</si>
  <si>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</si>
  <si>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</si>
  <si>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</si>
  <si>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</si>
  <si>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</si>
  <si>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</si>
  <si>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</si>
  <si>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</si>
  <si>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</si>
  <si>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</si>
  <si>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</si>
  <si>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</si>
  <si>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</si>
  <si>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</si>
  <si>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</si>
  <si>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</si>
  <si>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</si>
  <si>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</si>
  <si>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</si>
  <si>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</si>
  <si>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</si>
  <si>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</si>
  <si>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</si>
  <si>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</si>
  <si>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</si>
  <si>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</si>
  <si>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</si>
  <si>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</si>
  <si>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</si>
  <si>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</si>
  <si>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</si>
  <si>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</si>
  <si>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</si>
  <si>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</si>
  <si>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</si>
  <si>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</si>
  <si>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</si>
  <si>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</si>
  <si>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</si>
  <si>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</si>
  <si>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</si>
  <si>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</si>
  <si>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</si>
  <si>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</si>
  <si>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</si>
  <si>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</si>
  <si>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</si>
  <si>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</si>
  <si>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</si>
  <si>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</si>
  <si>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</si>
  <si>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</si>
  <si>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</si>
  <si>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</si>
  <si>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</si>
  <si>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</si>
  <si>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</si>
  <si>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</si>
  <si>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</si>
  <si>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</si>
  <si>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</si>
  <si>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</si>
  <si>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</si>
  <si>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</si>
  <si>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</si>
  <si>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</si>
  <si>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</si>
  <si>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</si>
  <si>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</si>
  <si>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</si>
  <si>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</si>
  <si>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</si>
  <si>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</si>
  <si>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</si>
  <si>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</si>
  <si>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</si>
  <si>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</si>
  <si>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</si>
  <si>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</si>
  <si>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</si>
  <si>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</si>
  <si>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</si>
  <si>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</si>
  <si>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</si>
  <si>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</si>
  <si>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</si>
  <si>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</si>
  <si>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</si>
  <si>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</si>
  <si>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</si>
  <si>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</si>
  <si>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</si>
  <si>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</si>
  <si>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</si>
  <si>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</si>
  <si>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</si>
  <si>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</si>
  <si>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</si>
  <si>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</si>
  <si>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</si>
  <si>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</si>
  <si>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</si>
  <si>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</si>
  <si>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</si>
  <si>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</si>
  <si>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</si>
  <si>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</si>
  <si>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</si>
  <si>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</si>
  <si>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</si>
  <si>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</si>
  <si>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</si>
  <si>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</si>
  <si>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</si>
  <si>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</si>
  <si>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</si>
  <si>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</si>
  <si>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</si>
  <si>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</si>
  <si>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</si>
  <si>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</si>
  <si>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</si>
  <si>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</si>
  <si>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</si>
  <si>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</si>
  <si>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</si>
  <si>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</si>
  <si>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</si>
  <si>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</si>
  <si>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</si>
  <si>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</si>
  <si>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</si>
  <si>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</si>
  <si>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</si>
  <si>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</si>
  <si>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</si>
  <si>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</si>
  <si>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</si>
  <si>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</si>
  <si>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</si>
  <si>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</si>
  <si>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</si>
  <si>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</si>
  <si>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</si>
  <si>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</si>
  <si>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</si>
  <si>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</si>
  <si>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</si>
  <si>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</si>
  <si>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</si>
  <si>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</si>
  <si>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</si>
  <si>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</si>
  <si>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</si>
  <si>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</si>
  <si>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</si>
  <si>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</si>
  <si>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</si>
  <si>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</si>
  <si>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</si>
  <si>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</si>
  <si>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</si>
  <si>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</si>
  <si>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</si>
  <si>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</si>
  <si>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</si>
  <si>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</si>
  <si>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</si>
  <si>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</si>
  <si>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</si>
  <si>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</si>
  <si>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</si>
  <si>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</si>
  <si>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</si>
  <si>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</si>
  <si>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</si>
  <si>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</si>
  <si>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</si>
  <si>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</si>
  <si>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</si>
  <si>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</si>
  <si>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</si>
  <si>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</si>
  <si>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</si>
  <si>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</si>
  <si>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</si>
  <si>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</si>
  <si>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</si>
  <si>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</si>
  <si>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</si>
  <si>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</si>
  <si>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</si>
  <si>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</si>
  <si>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</si>
  <si>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</si>
  <si>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</si>
  <si>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</si>
  <si>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</si>
  <si>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</si>
  <si>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</si>
  <si>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</si>
  <si>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</si>
  <si>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</si>
  <si>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</si>
  <si>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</si>
  <si>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</si>
  <si>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</si>
  <si>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</si>
  <si>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</si>
  <si>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</si>
  <si>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</si>
  <si>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</si>
  <si>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</si>
  <si>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</si>
  <si>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</si>
  <si>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</si>
  <si>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</si>
  <si>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</si>
  <si>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</si>
  <si>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</si>
  <si>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</si>
  <si>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</si>
  <si>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</si>
  <si>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</si>
  <si>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</si>
  <si>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</si>
  <si>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</si>
  <si>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</si>
  <si>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</si>
  <si>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</si>
  <si>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</si>
  <si>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</si>
  <si>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</si>
  <si>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</si>
  <si>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</si>
  <si>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</si>
  <si>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</si>
  <si>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</si>
  <si>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</si>
  <si>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</si>
  <si>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</si>
  <si>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</si>
  <si>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</si>
  <si>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</si>
  <si>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</si>
  <si>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</si>
  <si>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</si>
  <si>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</si>
  <si>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</si>
  <si>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</si>
  <si>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</si>
  <si>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</si>
  <si>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</si>
  <si>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</si>
  <si>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</si>
  <si>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</si>
  <si>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</si>
  <si>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</si>
  <si>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</si>
  <si>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</si>
  <si>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</si>
  <si>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</si>
  <si>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</si>
  <si>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</si>
  <si>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</si>
  <si>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</si>
  <si>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</si>
  <si>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</si>
  <si>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</si>
  <si>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</si>
  <si>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</si>
  <si>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</si>
  <si>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</si>
  <si>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</si>
  <si>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</si>
  <si>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</si>
  <si>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</si>
  <si>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</si>
  <si>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</si>
  <si>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</si>
  <si>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</si>
  <si>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</si>
  <si>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</si>
  <si>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</si>
  <si>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</si>
  <si>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</si>
  <si>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</si>
  <si>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</si>
  <si>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</si>
  <si>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</si>
  <si>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</si>
  <si>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</si>
  <si>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</si>
  <si>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</si>
  <si>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</si>
  <si>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</si>
  <si>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</si>
  <si>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</si>
  <si>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</si>
  <si>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</si>
  <si>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</si>
  <si>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</si>
  <si>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</si>
  <si>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</si>
  <si>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</si>
  <si>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</si>
  <si>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</si>
  <si>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</si>
  <si>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</si>
  <si>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</si>
  <si>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</si>
  <si>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</si>
  <si>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</si>
  <si>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</si>
  <si>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</si>
  <si>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</si>
  <si>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</si>
  <si>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</si>
  <si>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</si>
  <si>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</si>
  <si>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</si>
  <si>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</si>
  <si>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</si>
  <si>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</si>
  <si>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</si>
  <si>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</si>
  <si>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</si>
  <si>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</si>
  <si>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</si>
  <si>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</si>
  <si>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</si>
  <si>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</si>
  <si>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</si>
  <si>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</si>
  <si>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</si>
  <si>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</si>
  <si>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</si>
  <si>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</si>
  <si>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</si>
  <si>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</si>
  <si>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</si>
  <si>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</si>
  <si>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</si>
  <si>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</si>
  <si>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</si>
  <si>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</si>
  <si>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</si>
  <si>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</si>
  <si>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</si>
  <si>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</si>
  <si>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</si>
  <si>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</si>
  <si>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</si>
  <si>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</si>
  <si>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</si>
  <si>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</si>
  <si>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</si>
  <si>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</si>
  <si>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</si>
  <si>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</si>
  <si>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</si>
  <si>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</si>
  <si>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</si>
  <si>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</si>
  <si>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</si>
  <si>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</si>
  <si>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</si>
  <si>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</si>
  <si>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</si>
  <si>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</si>
  <si>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</si>
  <si>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</si>
  <si>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</si>
  <si>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</si>
  <si>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</si>
  <si>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</si>
  <si>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</si>
  <si>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</si>
  <si>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</si>
  <si>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</si>
  <si>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</si>
  <si>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</si>
  <si>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</si>
  <si>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</si>
  <si>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</si>
  <si>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</si>
  <si>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</si>
  <si>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</si>
  <si>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</si>
  <si>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</si>
  <si>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</si>
  <si>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</si>
  <si>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</si>
  <si>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</si>
  <si>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</si>
  <si>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</si>
  <si>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</si>
  <si>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</si>
  <si>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</si>
  <si>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</si>
  <si>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</si>
  <si>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</si>
  <si>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</si>
  <si>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</si>
  <si>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</si>
  <si>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</si>
  <si>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</si>
  <si>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</si>
  <si>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</si>
  <si>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</si>
  <si>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</si>
  <si>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</si>
  <si>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</si>
  <si>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</si>
  <si>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</si>
  <si>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</si>
  <si>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</si>
  <si>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</si>
  <si>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</si>
  <si>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</si>
  <si>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</si>
  <si>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</si>
  <si>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</si>
  <si>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</si>
  <si>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</si>
  <si>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</si>
  <si>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</si>
  <si>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</si>
  <si>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</si>
  <si>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</si>
  <si>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</si>
  <si>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</si>
  <si>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</si>
  <si>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</si>
  <si>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</si>
  <si>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</si>
  <si>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</si>
  <si>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</si>
  <si>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</si>
  <si>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</si>
  <si>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</si>
  <si>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</si>
  <si>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</si>
  <si>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</si>
  <si>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</si>
  <si>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</si>
  <si>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</si>
  <si>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</si>
  <si>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</si>
  <si>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</si>
  <si>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</si>
  <si>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</si>
  <si>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</si>
  <si>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</si>
  <si>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</si>
  <si>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</si>
  <si>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</si>
  <si>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</si>
  <si>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</si>
  <si>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</si>
  <si>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</si>
  <si>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</si>
  <si>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</si>
  <si>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</si>
  <si>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</si>
  <si>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</si>
  <si>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</si>
  <si>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</si>
  <si>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</si>
  <si>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</si>
  <si>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</si>
  <si>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</si>
  <si>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</si>
  <si>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</si>
  <si>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</si>
  <si>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</si>
  <si>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</si>
  <si>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</si>
  <si>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</si>
  <si>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</si>
  <si>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</si>
  <si>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</si>
  <si>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</si>
  <si>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</si>
  <si>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</si>
  <si>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</si>
  <si>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</si>
  <si>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</si>
  <si>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</si>
  <si>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</si>
  <si>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</si>
  <si>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</si>
  <si>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</si>
  <si>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</si>
  <si>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</si>
  <si>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</si>
  <si>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</si>
  <si>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</si>
  <si>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</si>
  <si>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</si>
  <si>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</si>
  <si>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</si>
  <si>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</si>
  <si>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</si>
  <si>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</si>
  <si>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</si>
  <si>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</si>
  <si>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</si>
  <si>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</si>
  <si>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</si>
  <si>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</si>
  <si>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</si>
  <si>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</si>
  <si>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</si>
  <si>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</si>
  <si>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</si>
  <si>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</si>
  <si>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</si>
  <si>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</si>
  <si>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</si>
  <si>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</si>
  <si>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</si>
  <si>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</si>
  <si>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</si>
  <si>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</si>
  <si>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</si>
  <si>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</si>
  <si>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</si>
  <si>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</si>
  <si>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</si>
  <si>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</si>
  <si>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</si>
  <si>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</si>
  <si>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</si>
  <si>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</si>
  <si>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</si>
  <si>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</si>
  <si>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</si>
  <si>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</si>
  <si>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</si>
  <si>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</si>
  <si>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</si>
  <si>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</si>
  <si>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</si>
  <si>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</si>
  <si>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</si>
  <si>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</si>
  <si>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</si>
  <si>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</si>
  <si>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</si>
  <si>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</si>
  <si>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</si>
  <si>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</si>
  <si>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</si>
  <si>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</si>
  <si>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</si>
  <si>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</si>
  <si>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</si>
  <si>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</si>
  <si>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</si>
  <si>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</si>
  <si>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</si>
  <si>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</si>
  <si>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</si>
  <si>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</si>
  <si>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</si>
  <si>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</si>
  <si>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</si>
  <si>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</si>
  <si>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</si>
  <si>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</si>
  <si>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</si>
  <si>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</si>
  <si>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</si>
  <si>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</si>
  <si>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</si>
  <si>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</si>
  <si>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</si>
  <si>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</si>
  <si>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</si>
  <si>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</si>
  <si>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</si>
  <si>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</si>
  <si>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</si>
  <si>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</si>
  <si>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</si>
  <si>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</si>
  <si>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</si>
  <si>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</si>
  <si>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</si>
  <si>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</si>
  <si>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</si>
  <si>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</si>
  <si>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</si>
  <si>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</si>
  <si>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</si>
  <si>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</si>
  <si>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</si>
  <si>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</si>
  <si>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</si>
  <si>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</si>
  <si>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</si>
  <si>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</si>
  <si>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</si>
  <si>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</si>
  <si>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</si>
  <si>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</si>
  <si>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</si>
  <si>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</si>
  <si>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</si>
  <si>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</si>
  <si>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</si>
  <si>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</si>
  <si>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</si>
  <si>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</si>
  <si>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</si>
  <si>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</si>
  <si>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</si>
  <si>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</si>
  <si>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</si>
  <si>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</si>
  <si>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</si>
  <si>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</si>
  <si>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</si>
  <si>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</si>
  <si>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</si>
  <si>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</si>
  <si>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</si>
  <si>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</si>
  <si>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</si>
  <si>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</si>
  <si>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</si>
  <si>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</si>
  <si>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</si>
  <si>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</si>
  <si>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</si>
  <si>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</si>
  <si>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</si>
  <si>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</si>
  <si>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</si>
  <si>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</si>
  <si>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</si>
  <si>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</si>
  <si>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</si>
  <si>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</si>
  <si>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</si>
  <si>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</si>
  <si>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</si>
  <si>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</si>
  <si>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</si>
  <si>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</si>
  <si>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</si>
  <si>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</si>
  <si>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</si>
  <si>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</si>
  <si>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</si>
  <si>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</si>
  <si>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</si>
  <si>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</si>
  <si>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</si>
  <si>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</si>
  <si>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</si>
  <si>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</si>
  <si>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</si>
  <si>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</si>
  <si>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</si>
  <si>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</si>
  <si>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</si>
  <si>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</si>
  <si>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</si>
  <si>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</si>
  <si>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</si>
  <si>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</si>
  <si>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</si>
  <si>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</si>
  <si>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</si>
  <si>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</si>
  <si>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</si>
  <si>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</si>
  <si>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</si>
  <si>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</si>
  <si>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</si>
  <si>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</si>
  <si>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</si>
  <si>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</si>
  <si>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</si>
  <si>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</si>
  <si>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</si>
  <si>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</si>
  <si>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</si>
  <si>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</si>
  <si>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</si>
  <si>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</si>
  <si>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</si>
  <si>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</si>
  <si>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</si>
  <si>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</si>
  <si>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</si>
  <si>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</si>
  <si>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</si>
  <si>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</si>
  <si>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</si>
  <si>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</si>
  <si>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</si>
  <si>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</si>
  <si>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</si>
  <si>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</si>
  <si>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</si>
  <si>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</si>
  <si>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</si>
  <si>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</si>
  <si>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</si>
  <si>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</si>
  <si>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</si>
  <si>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</si>
  <si>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</si>
  <si>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</si>
  <si>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</si>
  <si>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</si>
  <si>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</si>
  <si>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</si>
  <si>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</si>
  <si>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</si>
  <si>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</si>
  <si>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</si>
  <si>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</si>
  <si>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</si>
  <si>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</si>
  <si>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</si>
  <si>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</si>
  <si>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</si>
  <si>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</si>
  <si>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</si>
  <si>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</si>
  <si>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</si>
  <si>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</si>
  <si>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</si>
  <si>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</si>
  <si>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</si>
  <si>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</si>
  <si>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</si>
  <si>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</si>
  <si>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</si>
  <si>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</si>
  <si>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</si>
  <si>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</si>
  <si>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</si>
  <si>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</si>
  <si>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</si>
  <si>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</si>
  <si>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</si>
  <si>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</si>
  <si>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</si>
  <si>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</si>
  <si>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</si>
  <si>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</si>
  <si>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</si>
  <si>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</si>
  <si>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</si>
  <si>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</si>
  <si>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</si>
  <si>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</si>
  <si>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</si>
  <si>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</si>
  <si>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</si>
  <si>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</si>
  <si>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</si>
  <si>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</si>
  <si>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</si>
  <si>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</si>
  <si>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</si>
  <si>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</si>
  <si>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</si>
  <si>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</si>
  <si>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</si>
  <si>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</si>
  <si>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</si>
  <si>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</si>
  <si>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</si>
  <si>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</si>
  <si>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</si>
  <si>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</si>
  <si>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</si>
  <si>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</si>
  <si>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</si>
  <si>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</si>
  <si>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</si>
  <si>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</si>
  <si>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</si>
  <si>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</si>
  <si>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</si>
  <si>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</si>
  <si>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</si>
  <si>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</si>
  <si>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</si>
  <si>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</si>
  <si>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</si>
  <si>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</si>
  <si>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</si>
  <si>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</si>
  <si>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</si>
  <si>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</si>
  <si>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</si>
  <si>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</si>
  <si>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</si>
  <si>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</si>
  <si>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</si>
  <si>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</si>
  <si>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</si>
  <si>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</si>
  <si>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</si>
  <si>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</si>
  <si>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</si>
  <si>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</si>
  <si>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</si>
  <si>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</si>
  <si>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</si>
  <si>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</si>
  <si>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</si>
  <si>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</si>
  <si>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</si>
  <si>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</si>
  <si>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</si>
  <si>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</si>
  <si>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</si>
  <si>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</si>
  <si>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</si>
  <si>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</si>
  <si>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</si>
  <si>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</si>
  <si>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</si>
  <si>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</si>
  <si>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</si>
  <si>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</si>
  <si>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</si>
  <si>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</si>
  <si>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</si>
  <si>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</si>
  <si>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</si>
  <si>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</si>
  <si>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</si>
  <si>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</si>
  <si>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</si>
  <si>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</si>
  <si>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</si>
  <si>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</si>
  <si>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</si>
  <si>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</si>
  <si>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</si>
  <si>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</si>
  <si>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</si>
  <si>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</si>
  <si>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</si>
  <si>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</si>
  <si>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</si>
  <si>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</si>
  <si>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</si>
  <si>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</si>
  <si>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</si>
  <si>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</si>
  <si>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</si>
  <si>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</si>
  <si>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</si>
  <si>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</si>
  <si>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</si>
  <si>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</si>
  <si>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</si>
  <si>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</si>
  <si>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</si>
  <si>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</si>
  <si>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</si>
  <si>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</si>
  <si>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</si>
  <si>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</si>
  <si>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</si>
  <si>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</si>
  <si>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</si>
  <si>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</si>
  <si>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</si>
  <si>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</si>
  <si>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</si>
  <si>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</si>
  <si>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</si>
  <si>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</si>
  <si>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</si>
  <si>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</si>
  <si>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</si>
  <si>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</si>
  <si>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</si>
  <si>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</si>
  <si>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</si>
  <si>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</si>
  <si>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</si>
  <si>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</si>
  <si>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</si>
  <si>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</si>
  <si>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</si>
  <si>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</si>
  <si>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</si>
  <si>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</si>
  <si>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</si>
  <si>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</si>
  <si>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</si>
  <si>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</si>
  <si>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</si>
  <si>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</si>
  <si>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</si>
  <si>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</si>
  <si>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</si>
  <si>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</si>
  <si>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</si>
  <si>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</si>
  <si>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</si>
  <si>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</si>
  <si>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</si>
  <si>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</si>
  <si>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</si>
  <si>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</si>
  <si>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</si>
  <si>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</si>
  <si>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</si>
  <si>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</si>
  <si>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</si>
  <si>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</si>
  <si>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</si>
  <si>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</si>
  <si>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</si>
  <si>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</si>
  <si>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</si>
  <si>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</si>
  <si>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</si>
  <si>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</si>
  <si>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</si>
  <si>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</si>
  <si>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</si>
  <si>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</si>
  <si>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</si>
  <si>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</si>
  <si>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</si>
  <si>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</si>
  <si>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</si>
  <si>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</si>
  <si>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</si>
  <si>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</si>
  <si>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</si>
  <si>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</si>
  <si>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</si>
  <si>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</si>
  <si>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</si>
  <si>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</si>
  <si>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</si>
  <si>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</si>
  <si>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</si>
  <si>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</si>
  <si>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</si>
  <si>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</si>
  <si>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</si>
  <si>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</si>
  <si>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</si>
  <si>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</si>
  <si>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</si>
  <si>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</si>
  <si>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</si>
  <si>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</si>
  <si>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</si>
  <si>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</si>
  <si>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</si>
  <si>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</si>
  <si>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</si>
  <si>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</si>
  <si>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</si>
  <si>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</si>
  <si>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</si>
  <si>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</si>
  <si>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</si>
  <si>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</si>
  <si>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</si>
  <si>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</si>
  <si>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</si>
  <si>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</si>
  <si>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</si>
  <si>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</si>
  <si>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</si>
  <si>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</si>
  <si>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</si>
  <si>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</si>
  <si>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</si>
  <si>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</si>
  <si>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</si>
  <si>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</si>
  <si>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</si>
  <si>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</si>
  <si>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</si>
  <si>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</si>
  <si>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</si>
  <si>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</si>
  <si>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</si>
  <si>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</si>
  <si>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</si>
  <si>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</si>
  <si>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</si>
  <si>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</si>
  <si>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</si>
  <si>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</si>
  <si>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</si>
  <si>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</si>
  <si>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</si>
  <si>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</si>
  <si>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</si>
  <si>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</si>
  <si>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</si>
  <si>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</si>
  <si>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</si>
  <si>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</si>
  <si>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</si>
  <si>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</si>
  <si>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</si>
  <si>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</si>
  <si>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</si>
  <si>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</si>
  <si>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</si>
  <si>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</si>
  <si>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</si>
  <si>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</si>
  <si>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</si>
  <si>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</si>
  <si>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</si>
  <si>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</si>
  <si>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</si>
  <si>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</si>
  <si>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</si>
  <si>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</si>
  <si>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</si>
  <si>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</si>
  <si>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</si>
  <si>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</si>
  <si>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</si>
  <si>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</si>
  <si>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</si>
  <si>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</si>
  <si>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</si>
  <si>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</si>
  <si>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</si>
  <si>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</si>
  <si>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</si>
  <si>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</si>
  <si>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</si>
  <si>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</si>
  <si>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</si>
  <si>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</si>
  <si>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</si>
  <si>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</si>
  <si>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</si>
  <si>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</si>
  <si>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</si>
  <si>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</si>
  <si>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</si>
  <si>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</si>
  <si>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</si>
  <si>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</si>
  <si>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</si>
  <si>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</si>
  <si>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</si>
  <si>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</si>
  <si>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</si>
  <si>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</si>
  <si>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</si>
  <si>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</si>
  <si>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</si>
  <si>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</si>
  <si>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</si>
  <si>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</si>
  <si>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</si>
  <si>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</si>
  <si>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</si>
  <si>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</si>
  <si>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</si>
  <si>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</si>
  <si>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</si>
  <si>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</si>
  <si>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</si>
  <si>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</si>
  <si>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</si>
  <si>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</si>
  <si>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</si>
  <si>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</si>
  <si>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</si>
  <si>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</si>
  <si>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</si>
  <si>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</si>
  <si>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</si>
  <si>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</si>
  <si>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</si>
  <si>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</si>
  <si>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</si>
  <si>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</si>
  <si>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</si>
  <si>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</si>
  <si>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</si>
  <si>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</si>
  <si>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</si>
  <si>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</si>
  <si>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</si>
  <si>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</si>
  <si>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</si>
  <si>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</si>
  <si>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</si>
  <si>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</si>
  <si>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</si>
  <si>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</si>
  <si>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</si>
  <si>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</si>
  <si>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</si>
  <si>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</si>
  <si>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</si>
  <si>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</si>
  <si>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</si>
  <si>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</si>
  <si>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</si>
  <si>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</si>
  <si>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</si>
  <si>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</si>
  <si>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</si>
  <si>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</si>
  <si>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</si>
  <si>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</si>
  <si>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</si>
  <si>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</si>
  <si>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</si>
  <si>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</si>
  <si>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</si>
  <si>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</si>
  <si>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</si>
  <si>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</si>
  <si>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</si>
  <si>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</si>
  <si>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</si>
  <si>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</si>
  <si>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</si>
  <si>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</si>
  <si>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</si>
  <si>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</si>
  <si>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</si>
  <si>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</si>
  <si>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</si>
  <si>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</si>
  <si>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</si>
  <si>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</si>
  <si>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</si>
  <si>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</si>
  <si>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</si>
  <si>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</si>
  <si>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</si>
  <si>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</si>
  <si>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</si>
  <si>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</si>
  <si>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</si>
  <si>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</si>
  <si>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</si>
  <si>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</si>
  <si>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</si>
  <si>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</si>
  <si>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</si>
  <si>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</si>
  <si>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</si>
  <si>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</si>
  <si>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</si>
  <si>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</si>
  <si>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</si>
  <si>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</si>
  <si>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</si>
  <si>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</si>
  <si>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</si>
  <si>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</si>
  <si>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</si>
  <si>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</si>
  <si>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</si>
  <si>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</si>
  <si>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</si>
  <si>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</si>
  <si>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</si>
  <si>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</si>
  <si>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</si>
  <si>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</si>
  <si>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</si>
  <si>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</si>
  <si>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</si>
  <si>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</si>
  <si>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</si>
  <si>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</si>
  <si>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</si>
  <si>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</si>
  <si>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</si>
  <si>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</si>
  <si>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</si>
  <si>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</si>
  <si>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</si>
  <si>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</si>
  <si>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</si>
  <si>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</si>
  <si>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</si>
  <si>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</si>
  <si>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</si>
  <si>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</si>
  <si>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</si>
  <si>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</si>
  <si>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</si>
  <si>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</si>
  <si>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</si>
  <si>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</si>
  <si>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</si>
  <si>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</si>
  <si>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</si>
  <si>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</si>
  <si>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</si>
  <si>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</si>
  <si>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</si>
  <si>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</si>
  <si>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</si>
  <si>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</si>
  <si>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</si>
  <si>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</si>
  <si>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</si>
  <si>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</si>
  <si>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</si>
  <si>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</si>
  <si>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</si>
  <si>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</si>
  <si>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</si>
  <si>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</si>
  <si>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</si>
  <si>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</si>
  <si>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</si>
  <si>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</si>
  <si>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</si>
  <si>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</si>
  <si>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</si>
  <si>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</si>
  <si>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</si>
  <si>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</si>
  <si>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</si>
  <si>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</si>
  <si>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</si>
  <si>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</si>
  <si>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</si>
  <si>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</si>
  <si>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</si>
  <si>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</si>
  <si>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</si>
  <si>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</si>
  <si>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</si>
  <si>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</si>
  <si>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</si>
  <si>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</si>
  <si>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</si>
  <si>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</si>
  <si>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</si>
  <si>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</si>
  <si>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</si>
  <si>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</si>
  <si>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</si>
  <si>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</si>
  <si>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</si>
  <si>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</si>
  <si>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</si>
  <si>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</si>
  <si>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</si>
  <si>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</si>
  <si>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</si>
  <si>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</si>
  <si>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</si>
  <si>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</si>
  <si>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</si>
  <si>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</si>
  <si>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</si>
  <si>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</si>
  <si>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</si>
  <si>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</si>
  <si>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</si>
  <si>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</si>
  <si>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</si>
  <si>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</si>
  <si>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</si>
  <si>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</si>
  <si>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</si>
  <si>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</si>
  <si>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</si>
  <si>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</si>
  <si>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</si>
  <si>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</si>
  <si>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</si>
  <si>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</si>
  <si>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</si>
  <si>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</si>
  <si>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</si>
  <si>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</si>
  <si>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</si>
  <si>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</si>
  <si>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</si>
  <si>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</si>
  <si>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</si>
  <si>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</si>
  <si>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</si>
  <si>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</si>
  <si>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</si>
  <si>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</si>
  <si>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</si>
  <si>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</si>
  <si>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</si>
  <si>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</si>
  <si>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</si>
  <si>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</si>
  <si>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</si>
  <si>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</si>
  <si>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</si>
  <si>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</si>
  <si>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</si>
  <si>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</si>
  <si>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</si>
  <si>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</si>
  <si>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</si>
  <si>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</si>
  <si>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</si>
  <si>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</si>
  <si>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</si>
  <si>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</si>
  <si>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</si>
  <si>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</si>
  <si>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</si>
  <si>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</si>
  <si>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</si>
  <si>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</si>
  <si>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</si>
  <si>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</si>
  <si>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</si>
  <si>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</si>
  <si>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</si>
  <si>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</si>
  <si>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</si>
  <si>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</si>
  <si>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</si>
  <si>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</si>
  <si>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</si>
  <si>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</si>
  <si>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</si>
  <si>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</si>
  <si>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</si>
  <si>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</si>
  <si>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</si>
  <si>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</si>
  <si>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</si>
  <si>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</si>
  <si>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</si>
  <si>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</si>
  <si>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</si>
  <si>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</si>
  <si>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</si>
  <si>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</si>
  <si>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</si>
  <si>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</si>
  <si>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</si>
  <si>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</si>
  <si>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</si>
  <si>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</si>
  <si>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</si>
  <si>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</si>
  <si>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</si>
  <si>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</si>
  <si>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</si>
  <si>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</si>
  <si>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</si>
  <si>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</si>
  <si>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</si>
  <si>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</si>
  <si>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</si>
  <si>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</si>
  <si>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</si>
  <si>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</si>
  <si>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</si>
  <si>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</si>
  <si>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</si>
  <si>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</si>
  <si>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</si>
  <si>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</si>
  <si>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</si>
  <si>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</si>
  <si>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</si>
  <si>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</si>
  <si>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</si>
  <si>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</si>
  <si>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</si>
  <si>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</si>
  <si>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</si>
  <si>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</si>
  <si>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</si>
  <si>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</si>
  <si>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</si>
  <si>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</si>
  <si>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</si>
  <si>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</si>
  <si>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</si>
  <si>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</si>
  <si>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</si>
  <si>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</si>
  <si>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</si>
  <si>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</si>
  <si>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</si>
  <si>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</si>
  <si>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</si>
  <si>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</si>
  <si>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</si>
  <si>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</si>
  <si>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</si>
  <si>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</si>
  <si>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</si>
  <si>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</si>
  <si>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</si>
  <si>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</si>
  <si>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</si>
  <si>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</si>
  <si>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</si>
  <si>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</si>
  <si>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</si>
  <si>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</si>
  <si>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</si>
  <si>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</si>
  <si>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</si>
  <si>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</si>
  <si>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</si>
  <si>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</si>
  <si>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</si>
  <si>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</si>
  <si>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</si>
  <si>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</si>
  <si>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</si>
  <si>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</si>
  <si>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</si>
  <si>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</si>
  <si>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</si>
  <si>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</si>
  <si>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</si>
  <si>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</si>
  <si>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</si>
  <si>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</si>
  <si>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</si>
  <si>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</si>
  <si>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</si>
  <si>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</si>
  <si>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</si>
  <si>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</si>
  <si>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</si>
  <si>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</si>
  <si>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</si>
  <si>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</si>
  <si>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</si>
  <si>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</si>
  <si>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</si>
  <si>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</si>
  <si>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</si>
  <si>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</si>
  <si>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</si>
  <si>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</si>
  <si>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</si>
  <si>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</si>
  <si>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</si>
  <si>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</si>
  <si>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</si>
  <si>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</si>
  <si>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</si>
  <si>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</si>
  <si>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</si>
  <si>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</si>
  <si>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</si>
  <si>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</si>
  <si>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</si>
  <si>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</si>
  <si>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</si>
  <si>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</si>
  <si>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</si>
  <si>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</si>
  <si>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</si>
  <si>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</si>
  <si>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</si>
  <si>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</si>
  <si>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</si>
  <si>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</si>
  <si>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</si>
  <si>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</si>
  <si>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</si>
  <si>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</si>
  <si>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</si>
  <si>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</si>
  <si>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</si>
  <si>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</si>
  <si>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</si>
  <si>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</si>
  <si>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</si>
  <si>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</si>
  <si>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</si>
  <si>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</si>
  <si>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</si>
  <si>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</si>
  <si>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</si>
  <si>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</si>
  <si>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</si>
  <si>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</si>
  <si>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</si>
  <si>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</si>
  <si>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</si>
  <si>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</si>
  <si>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</si>
  <si>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</si>
  <si>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</si>
  <si>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</si>
  <si>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</si>
  <si>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</si>
  <si>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</si>
  <si>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</si>
  <si>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</si>
  <si>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</si>
  <si>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</si>
  <si>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</si>
  <si>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</si>
  <si>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</si>
  <si>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</si>
  <si>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</si>
  <si>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</si>
  <si>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</si>
  <si>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</si>
  <si>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</si>
  <si>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</si>
  <si>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</si>
  <si>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</si>
  <si>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</si>
  <si>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</si>
  <si>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</si>
  <si>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</si>
  <si>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</si>
  <si>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</si>
  <si>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</si>
  <si>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</si>
  <si>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</si>
  <si>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</si>
  <si>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</si>
  <si>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</si>
  <si>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</si>
  <si>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</si>
  <si>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</si>
  <si>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</si>
  <si>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</si>
  <si>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</si>
  <si>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</si>
  <si>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</si>
  <si>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</si>
  <si>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</si>
  <si>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</si>
  <si>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</si>
  <si>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</si>
  <si>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</si>
  <si>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</si>
  <si>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</si>
  <si>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</si>
  <si>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</si>
  <si>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</si>
  <si>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</si>
  <si>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</si>
  <si>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</si>
  <si>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</si>
  <si>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</si>
  <si>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</si>
  <si>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</si>
  <si>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</si>
  <si>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</si>
  <si>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</si>
  <si>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</si>
  <si>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</si>
  <si>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</si>
  <si>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</si>
  <si>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</si>
  <si>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</si>
  <si>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</si>
  <si>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</si>
  <si>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</si>
  <si>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</si>
  <si>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</si>
  <si>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</si>
  <si>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</si>
  <si>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</si>
  <si>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</si>
  <si>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</si>
  <si>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</si>
  <si>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</si>
  <si>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</si>
  <si>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</si>
  <si>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</si>
  <si>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</si>
  <si>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</si>
  <si>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</si>
  <si>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</si>
  <si>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</si>
  <si>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</si>
  <si>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</si>
  <si>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</si>
  <si>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</si>
  <si>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</si>
  <si>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</si>
  <si>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</si>
  <si>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</si>
  <si>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</si>
  <si>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</si>
  <si>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</si>
  <si>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</si>
  <si>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</si>
  <si>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</si>
  <si>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</si>
  <si>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</si>
  <si>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</si>
  <si>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</si>
  <si>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</si>
  <si>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</si>
  <si>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</si>
  <si>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</si>
  <si>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</si>
  <si>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</si>
  <si>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</si>
  <si>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</si>
  <si>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</si>
  <si>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</si>
  <si>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</si>
  <si>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</si>
  <si>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</si>
  <si>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</si>
  <si>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</si>
  <si>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</si>
  <si>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</si>
  <si>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</si>
  <si>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</si>
  <si>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</si>
  <si>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</si>
  <si>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</si>
  <si>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</si>
  <si>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</si>
  <si>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</si>
  <si>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</si>
  <si>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</si>
  <si>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</si>
  <si>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</si>
  <si>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</si>
  <si>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</si>
  <si>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</si>
  <si>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</si>
  <si>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</si>
  <si>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</si>
  <si>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</si>
  <si>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</si>
  <si>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</si>
  <si>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</si>
  <si>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</si>
  <si>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</si>
  <si>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</si>
  <si>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</si>
  <si>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</si>
  <si>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</si>
  <si>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</si>
  <si>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</si>
  <si>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</si>
  <si>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</si>
  <si>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</si>
  <si>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</si>
  <si>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</si>
  <si>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</si>
  <si>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</si>
  <si>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</si>
  <si>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</si>
  <si>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</si>
  <si>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</si>
  <si>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</si>
  <si>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</si>
  <si>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</si>
  <si>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</si>
  <si>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</si>
  <si>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</si>
  <si>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</si>
  <si>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</si>
  <si>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</si>
  <si>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</si>
  <si>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</si>
  <si>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</si>
  <si>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</si>
  <si>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</si>
  <si>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</si>
  <si>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</si>
  <si>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</si>
  <si>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</si>
  <si>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</si>
  <si>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</si>
  <si>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</si>
  <si>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</si>
  <si>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</si>
  <si>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</si>
  <si>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</si>
  <si>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</si>
  <si>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</si>
  <si>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</si>
  <si>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</si>
  <si>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</si>
  <si>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</si>
  <si>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</si>
  <si>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</si>
  <si>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</si>
  <si>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</si>
  <si>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</si>
  <si>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</si>
  <si>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</si>
  <si>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</si>
  <si>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</si>
  <si>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</si>
  <si>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</si>
  <si>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</si>
  <si>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</si>
  <si>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</si>
  <si>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</si>
  <si>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</si>
  <si>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</si>
  <si>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</si>
  <si>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</si>
  <si>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</si>
  <si>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</si>
  <si>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</si>
  <si>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</si>
  <si>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</si>
  <si>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</si>
  <si>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</si>
  <si>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</si>
  <si>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</si>
  <si>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</si>
  <si>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</si>
  <si>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</si>
  <si>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</si>
  <si>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</si>
  <si>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</si>
  <si>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</si>
  <si>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</si>
  <si>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</si>
  <si>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</si>
  <si>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</si>
  <si>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</si>
  <si>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</si>
  <si>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</si>
  <si>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</si>
  <si>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</si>
  <si>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</si>
  <si>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</si>
  <si>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</si>
  <si>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</si>
  <si>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</si>
  <si>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</si>
  <si>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</si>
  <si>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</si>
  <si>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</si>
  <si>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</si>
  <si>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</si>
  <si>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</si>
  <si>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</si>
  <si>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</si>
  <si>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</si>
  <si>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</si>
  <si>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</si>
  <si>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</si>
  <si>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</si>
  <si>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</si>
  <si>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</si>
  <si>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</si>
  <si>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</si>
  <si>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</si>
  <si>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</si>
  <si>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</si>
  <si>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</si>
  <si>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</si>
  <si>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</si>
  <si>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</si>
  <si>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</si>
  <si>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</si>
  <si>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</si>
  <si>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</si>
  <si>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</si>
  <si>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</si>
  <si>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</si>
  <si>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</si>
  <si>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</si>
  <si>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</si>
  <si>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</si>
  <si>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</si>
  <si>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</si>
  <si>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</si>
  <si>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</si>
  <si>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</si>
  <si>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</si>
  <si>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</si>
  <si>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</si>
  <si>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</si>
  <si>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</si>
  <si>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</si>
  <si>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</si>
  <si>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</si>
  <si>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</si>
  <si>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</si>
  <si>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</si>
  <si>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</si>
  <si>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</si>
  <si>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</si>
  <si>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</si>
  <si>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</si>
  <si>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</si>
  <si>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</si>
  <si>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</si>
  <si>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</si>
  <si>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</si>
  <si>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</si>
  <si>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</si>
  <si>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</si>
  <si>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</si>
  <si>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</si>
  <si>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</si>
  <si>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</si>
  <si>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</si>
  <si>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</si>
  <si>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</si>
  <si>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</si>
  <si>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</si>
  <si>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</si>
  <si>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</si>
  <si>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</si>
  <si>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</si>
  <si>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</si>
  <si>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</si>
  <si>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</si>
  <si>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</si>
  <si>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</si>
  <si>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</si>
  <si>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</si>
  <si>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</si>
  <si>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</si>
  <si>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</si>
  <si>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</si>
  <si>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</si>
  <si>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</si>
  <si>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</si>
  <si>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</si>
  <si>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</si>
  <si>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</si>
  <si>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</si>
  <si>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</si>
  <si>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</si>
  <si>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</si>
  <si>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</si>
  <si>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</si>
  <si>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</si>
  <si>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</si>
  <si>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</si>
  <si>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</si>
  <si>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</si>
  <si>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</si>
  <si>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</si>
  <si>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</si>
  <si>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</si>
  <si>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</si>
  <si>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</si>
  <si>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</si>
  <si>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</si>
  <si>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</si>
  <si>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</si>
  <si>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</si>
  <si>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</si>
  <si>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</si>
  <si>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</si>
  <si>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</si>
  <si>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</si>
  <si>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</si>
  <si>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</si>
  <si>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</si>
  <si>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</si>
  <si>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</si>
  <si>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</si>
  <si>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</si>
  <si>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</si>
  <si>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</si>
  <si>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</si>
  <si>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</si>
  <si>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</si>
  <si>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</si>
  <si>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</si>
  <si>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</si>
  <si>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</si>
  <si>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</si>
  <si>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</si>
  <si>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</si>
  <si>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</si>
  <si>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</si>
  <si>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</si>
  <si>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</si>
  <si>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</si>
  <si>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</si>
  <si>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</si>
  <si>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</si>
  <si>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</si>
  <si>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</si>
  <si>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</si>
  <si>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</si>
  <si>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</si>
  <si>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</si>
  <si>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</si>
  <si>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</si>
  <si>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</si>
  <si>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</si>
  <si>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</si>
  <si>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</si>
  <si>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</si>
  <si>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</si>
  <si>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</si>
  <si>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</si>
  <si>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</si>
  <si>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</si>
  <si>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</si>
  <si>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</si>
  <si>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</si>
  <si>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</si>
  <si>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</si>
  <si>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</si>
  <si>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</si>
  <si>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</si>
  <si>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</si>
  <si>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</si>
  <si>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</si>
  <si>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</si>
  <si>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</si>
  <si>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</si>
  <si>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</si>
  <si>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</si>
  <si>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</si>
  <si>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</si>
  <si>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</si>
  <si>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</si>
  <si>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</si>
  <si>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</si>
  <si>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</si>
  <si>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</si>
  <si>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</si>
  <si>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</si>
  <si>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</si>
  <si>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</si>
  <si>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</si>
  <si>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</si>
  <si>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</si>
  <si>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</si>
  <si>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</si>
  <si>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</si>
  <si>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</si>
  <si>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</si>
  <si>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</si>
  <si>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</si>
  <si>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</si>
  <si>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</si>
  <si>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</si>
  <si>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</si>
  <si>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</si>
  <si>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</si>
  <si>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</si>
  <si>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</si>
  <si>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</si>
  <si>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</si>
  <si>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</si>
  <si>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</si>
  <si>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</si>
  <si>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</si>
  <si>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</si>
  <si>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</si>
  <si>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</si>
  <si>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</si>
  <si>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</si>
  <si>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</si>
  <si>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</si>
  <si>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</si>
  <si>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</si>
  <si>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</si>
  <si>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</si>
  <si>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</si>
  <si>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</si>
  <si>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</si>
  <si>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</si>
  <si>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</si>
  <si>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</si>
  <si>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</si>
  <si>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</si>
  <si>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</si>
  <si>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</si>
  <si>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</si>
  <si>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</si>
  <si>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</si>
  <si>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</si>
  <si>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</si>
  <si>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</si>
  <si>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</si>
  <si>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</si>
  <si>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</si>
  <si>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</si>
  <si>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</si>
  <si>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</si>
  <si>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</si>
  <si>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</si>
  <si>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</si>
  <si>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</si>
  <si>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</si>
  <si>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</si>
  <si>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</si>
  <si>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</si>
  <si>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</si>
  <si>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</si>
  <si>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</si>
  <si>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</si>
  <si>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</si>
  <si>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</si>
  <si>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</si>
  <si>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</si>
  <si>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</si>
  <si>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</si>
  <si>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</si>
  <si>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</si>
  <si>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</si>
  <si>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</si>
  <si>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</si>
  <si>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</si>
  <si>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</si>
  <si>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</si>
  <si>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</si>
  <si>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</si>
  <si>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</si>
  <si>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</si>
  <si>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</si>
  <si>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</si>
  <si>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</si>
  <si>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</si>
  <si>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</si>
  <si>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</si>
  <si>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</si>
  <si>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</si>
  <si>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</si>
  <si>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</si>
  <si>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</si>
  <si>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</si>
  <si>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</si>
  <si>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</si>
  <si>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</si>
  <si>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</si>
  <si>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</si>
  <si>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</si>
  <si>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</si>
  <si>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</si>
  <si>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</si>
  <si>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</si>
  <si>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</si>
  <si>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</si>
  <si>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</si>
  <si>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</si>
  <si>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</si>
  <si>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</si>
  <si>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</si>
  <si>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</si>
  <si>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</si>
  <si>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</si>
  <si>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</si>
  <si>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</si>
  <si>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</si>
  <si>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</si>
  <si>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</si>
  <si>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</si>
  <si>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</si>
  <si>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</si>
  <si>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</si>
  <si>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</si>
  <si>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</si>
  <si>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</si>
  <si>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</si>
  <si>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</si>
  <si>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</si>
  <si>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</si>
  <si>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</si>
  <si>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</si>
  <si>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</si>
  <si>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</si>
  <si>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</si>
  <si>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</si>
  <si>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</si>
  <si>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</si>
  <si>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</si>
  <si>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</si>
  <si>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</si>
  <si>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</si>
  <si>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</si>
  <si>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</si>
  <si>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</si>
  <si>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</si>
  <si>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</si>
  <si>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</si>
  <si>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</si>
  <si>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</si>
  <si>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</si>
  <si>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</si>
  <si>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</si>
  <si>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</si>
  <si>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</si>
  <si>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</si>
  <si>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</si>
  <si>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</si>
  <si>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</si>
  <si>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</si>
  <si>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</si>
  <si>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</si>
  <si>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</si>
  <si>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</si>
  <si>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</si>
  <si>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</si>
  <si>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</si>
  <si>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</si>
  <si>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</si>
  <si>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</si>
  <si>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</si>
  <si>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</si>
  <si>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</si>
  <si>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</si>
  <si>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</si>
  <si>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</si>
  <si>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</si>
  <si>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</si>
  <si>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</si>
  <si>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</si>
  <si>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</si>
  <si>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</si>
  <si>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</si>
  <si>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</si>
  <si>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</si>
  <si>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</si>
  <si>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</si>
  <si>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</si>
  <si>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</si>
  <si>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</si>
  <si>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</si>
  <si>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</si>
  <si>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</si>
  <si>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</si>
  <si>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</si>
  <si>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</si>
  <si>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</si>
  <si>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</si>
  <si>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</si>
  <si>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</si>
  <si>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</si>
  <si>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</si>
  <si>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</si>
  <si>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</si>
  <si>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</si>
  <si>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</si>
  <si>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</si>
  <si>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</si>
  <si>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</si>
  <si>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</si>
  <si>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</si>
  <si>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</si>
  <si>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</si>
  <si>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</si>
  <si>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</si>
  <si>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</si>
  <si>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</si>
  <si>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</si>
  <si>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</si>
  <si>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</si>
  <si>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</si>
  <si>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</si>
  <si>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</si>
  <si>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</si>
  <si>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</si>
  <si>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</si>
  <si>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</si>
  <si>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</si>
  <si>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</si>
  <si>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</si>
  <si>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</si>
  <si>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</si>
  <si>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</si>
  <si>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</si>
  <si>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</si>
  <si>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</si>
  <si>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</si>
  <si>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</si>
  <si>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</si>
  <si>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</si>
  <si>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</si>
  <si>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</si>
  <si>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</si>
  <si>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</si>
  <si>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</si>
  <si>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</si>
  <si>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</si>
  <si>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</si>
  <si>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</si>
  <si>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</si>
  <si>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</si>
  <si>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</si>
  <si>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</si>
  <si>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</si>
  <si>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</si>
  <si>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</si>
  <si>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</si>
  <si>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</si>
  <si>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</si>
  <si>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</si>
  <si>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</si>
  <si>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</si>
  <si>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</si>
  <si>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</si>
  <si>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</si>
  <si>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</si>
  <si>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</si>
  <si>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</si>
  <si>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</si>
  <si>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</si>
  <si>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</si>
  <si>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</si>
  <si>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</si>
  <si>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</si>
  <si>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</si>
  <si>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</si>
  <si>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</si>
  <si>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</si>
  <si>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</si>
  <si>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</si>
  <si>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</si>
  <si>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</si>
  <si>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</si>
  <si>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</si>
  <si>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</si>
  <si>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</si>
  <si>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</si>
  <si>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</si>
  <si>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</si>
  <si>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</si>
  <si>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</si>
  <si>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</si>
  <si>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</si>
  <si>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</si>
  <si>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</si>
  <si>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</si>
  <si>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</si>
  <si>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</si>
  <si>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</si>
  <si>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</si>
  <si>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</si>
  <si>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</si>
  <si>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</si>
  <si>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</si>
  <si>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</si>
  <si>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</si>
  <si>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</si>
  <si>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</si>
  <si>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</si>
  <si>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</si>
  <si>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</si>
  <si>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</si>
  <si>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</si>
  <si>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</si>
  <si>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</si>
  <si>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</si>
  <si>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</si>
  <si>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</si>
  <si>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</si>
  <si>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</si>
  <si>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</si>
  <si>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</si>
  <si>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</si>
  <si>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</si>
  <si>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</si>
  <si>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</si>
  <si>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</si>
  <si>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</si>
  <si>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</si>
  <si>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</si>
  <si>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</si>
  <si>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</si>
  <si>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</si>
  <si>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</si>
  <si>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</si>
  <si>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</si>
  <si>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</si>
  <si>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</si>
  <si>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</si>
  <si>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</si>
  <si>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</si>
  <si>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</si>
  <si>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</si>
  <si>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</si>
  <si>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</si>
  <si>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</si>
  <si>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</si>
  <si>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</si>
  <si>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</si>
  <si>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</si>
  <si>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</si>
  <si>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</si>
  <si>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</si>
  <si>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</si>
  <si>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</si>
  <si>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</si>
  <si>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</si>
  <si>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</si>
  <si>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</si>
  <si>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</si>
  <si>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</si>
  <si>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</si>
  <si>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</si>
  <si>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</si>
  <si>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</si>
  <si>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</si>
  <si>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</si>
  <si>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</si>
  <si>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</si>
  <si>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</si>
  <si>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</si>
  <si>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</si>
  <si>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</si>
  <si>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</si>
  <si>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</si>
  <si>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</si>
  <si>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</si>
  <si>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</si>
  <si>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</si>
  <si>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</si>
  <si>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</si>
  <si>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</si>
  <si>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</si>
  <si>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</si>
  <si>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</si>
  <si>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</si>
  <si>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</si>
  <si>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</si>
  <si>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</si>
  <si>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</si>
  <si>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</si>
  <si>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</si>
  <si>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</si>
  <si>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</si>
  <si>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</si>
  <si>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</si>
  <si>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</si>
  <si>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</si>
  <si>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</si>
  <si>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</si>
  <si>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</si>
  <si>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</si>
  <si>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</si>
  <si>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</si>
  <si>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</si>
  <si>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</si>
  <si>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</si>
  <si>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</si>
  <si>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</si>
  <si>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</si>
  <si>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</si>
  <si>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</si>
  <si>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</si>
  <si>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</si>
  <si>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</si>
  <si>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</si>
  <si>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</si>
  <si>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</si>
  <si>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</si>
  <si>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</si>
  <si>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</si>
  <si>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</si>
  <si>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</si>
  <si>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</si>
  <si>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</si>
  <si>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</si>
  <si>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</si>
  <si>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</si>
  <si>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</si>
  <si>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</si>
  <si>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</si>
  <si>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</si>
  <si>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</si>
  <si>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</si>
  <si>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</si>
  <si>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</si>
  <si>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</si>
  <si>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</si>
  <si>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</si>
  <si>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</si>
  <si>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</si>
  <si>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</si>
  <si>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</si>
  <si>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</si>
  <si>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</si>
  <si>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</si>
  <si>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</si>
  <si>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</si>
  <si>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</si>
  <si>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</si>
  <si>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</si>
  <si>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</si>
  <si>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</si>
  <si>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</si>
  <si>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</si>
  <si>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</si>
  <si>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</si>
  <si>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</si>
  <si>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</si>
  <si>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</si>
  <si>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</si>
  <si>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</si>
  <si>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</si>
  <si>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</si>
  <si>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</si>
  <si>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</si>
  <si>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</si>
  <si>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</si>
  <si>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</si>
  <si>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</si>
  <si>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</si>
  <si>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</si>
  <si>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</si>
  <si>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</si>
  <si>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</si>
  <si>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</si>
  <si>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</si>
  <si>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</si>
  <si>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</si>
  <si>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</si>
  <si>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</si>
  <si>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</si>
  <si>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</si>
  <si>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</si>
  <si>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</si>
  <si>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</si>
  <si>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</si>
  <si>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</si>
  <si>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</si>
  <si>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</si>
  <si>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</si>
  <si>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</si>
  <si>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</si>
  <si>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</si>
  <si>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</si>
  <si>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</si>
  <si>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</si>
  <si>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</si>
  <si>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</si>
  <si>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</si>
  <si>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</si>
  <si>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</si>
  <si>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</si>
  <si>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</si>
  <si>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</si>
  <si>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</si>
  <si>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</si>
  <si>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</si>
  <si>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</si>
  <si>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</si>
  <si>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</si>
  <si>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</si>
  <si>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</si>
  <si>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</si>
  <si>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</si>
  <si>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</si>
  <si>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</si>
  <si>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</si>
  <si>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</si>
  <si>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</si>
  <si>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</si>
  <si>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</si>
  <si>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</si>
  <si>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</si>
  <si>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</si>
  <si>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</si>
  <si>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</si>
  <si>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</si>
  <si>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</si>
  <si>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</si>
  <si>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</si>
  <si>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</si>
  <si>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</si>
  <si>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</si>
  <si>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</si>
  <si>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</si>
  <si>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</si>
  <si>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</si>
  <si>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</si>
  <si>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</si>
  <si>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</si>
  <si>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</si>
  <si>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</si>
  <si>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</si>
  <si>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</si>
  <si>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</si>
  <si>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</si>
  <si>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</si>
  <si>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</si>
  <si>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</si>
  <si>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</si>
  <si>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</si>
  <si>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</si>
  <si>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</si>
  <si>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</si>
  <si>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</si>
  <si>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</si>
  <si>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</si>
  <si>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</si>
  <si>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</si>
  <si>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</si>
  <si>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</si>
  <si>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</si>
  <si>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</si>
  <si>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</si>
  <si>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</si>
  <si>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</si>
  <si>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</si>
  <si>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</si>
  <si>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</si>
  <si>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</si>
  <si>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</si>
  <si>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</si>
  <si>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</si>
  <si>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</si>
  <si>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</si>
  <si>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</si>
  <si>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</si>
  <si>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</si>
  <si>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</si>
  <si>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</si>
  <si>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</si>
  <si>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</si>
  <si>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</si>
  <si>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</si>
  <si>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</si>
  <si>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</si>
  <si>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</si>
  <si>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</si>
  <si>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</si>
  <si>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</si>
  <si>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</si>
  <si>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</si>
  <si>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</si>
  <si>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</si>
  <si>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</si>
  <si>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</si>
  <si>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</si>
  <si>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</si>
  <si>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</si>
  <si>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</si>
  <si>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</si>
  <si>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</si>
  <si>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</si>
  <si>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</si>
  <si>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</si>
  <si>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</si>
  <si>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</si>
  <si>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</si>
  <si>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</si>
  <si>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</si>
  <si>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</si>
  <si>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</si>
  <si>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</si>
  <si>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</si>
  <si>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</si>
  <si>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</si>
  <si>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</si>
  <si>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</si>
  <si>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</si>
  <si>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</si>
  <si>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</si>
  <si>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</si>
  <si>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</si>
  <si>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</si>
  <si>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</si>
  <si>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</si>
  <si>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</si>
  <si>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</si>
  <si>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</si>
  <si>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</si>
  <si>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</si>
  <si>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</si>
  <si>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</si>
  <si>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</si>
  <si>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</si>
  <si>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</si>
  <si>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</si>
  <si>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</si>
  <si>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</si>
  <si>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</si>
  <si>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</si>
  <si>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</si>
  <si>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</si>
  <si>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</si>
  <si>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</si>
  <si>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</si>
  <si>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</si>
  <si>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</si>
  <si>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</si>
  <si>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</si>
  <si>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</si>
  <si>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</si>
  <si>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</si>
  <si>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</si>
  <si>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</si>
  <si>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</si>
  <si>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</si>
  <si>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</si>
  <si>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</si>
  <si>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</si>
  <si>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</si>
  <si>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</si>
  <si>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</si>
  <si>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</si>
  <si>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</si>
  <si>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</si>
  <si>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</si>
  <si>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</si>
  <si>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</si>
  <si>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</si>
  <si>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</si>
  <si>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</si>
  <si>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</si>
  <si>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</si>
  <si>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</si>
  <si>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</si>
  <si>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</si>
  <si>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</si>
  <si>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</si>
  <si>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</si>
  <si>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</si>
  <si>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</si>
  <si>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</si>
  <si>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</si>
  <si>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</si>
  <si>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</si>
  <si>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</si>
  <si>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</si>
  <si>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</si>
  <si>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</si>
  <si>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</si>
  <si>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</si>
  <si>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</si>
  <si>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</si>
  <si>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</si>
  <si>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</si>
  <si>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</si>
  <si>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</si>
  <si>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</si>
  <si>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</si>
  <si>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</si>
  <si>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</si>
  <si>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</si>
  <si>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</si>
  <si>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</si>
  <si>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</si>
  <si>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</si>
  <si>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</si>
  <si>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</si>
  <si>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</si>
  <si>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</si>
  <si>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</si>
  <si>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</si>
  <si>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</si>
  <si>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</si>
  <si>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</si>
  <si>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</si>
  <si>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</si>
  <si>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</si>
  <si>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</si>
  <si>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</si>
  <si>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</si>
  <si>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</si>
  <si>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</si>
  <si>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</si>
  <si>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</si>
  <si>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</si>
  <si>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</si>
  <si>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</si>
  <si>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</si>
  <si>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</si>
  <si>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</si>
  <si>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</si>
  <si>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</si>
  <si>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</si>
  <si>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</si>
  <si>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</si>
  <si>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</si>
  <si>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</si>
  <si>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</si>
  <si>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</si>
  <si>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</si>
  <si>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</si>
  <si>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</si>
  <si>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</si>
  <si>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</si>
  <si>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</si>
  <si>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</si>
  <si>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</si>
  <si>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</si>
  <si>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</si>
  <si>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</si>
  <si>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</si>
  <si>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</si>
  <si>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</si>
  <si>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</si>
  <si>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</si>
  <si>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</si>
  <si>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</si>
  <si>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</si>
  <si>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</si>
  <si>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</si>
  <si>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</si>
  <si>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</si>
  <si>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</si>
  <si>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</si>
  <si>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</si>
  <si>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</si>
  <si>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</si>
  <si>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</si>
  <si>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</si>
  <si>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</si>
  <si>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</si>
  <si>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</si>
  <si>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</si>
  <si>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</si>
  <si>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</si>
  <si>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</si>
  <si>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</si>
  <si>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</si>
  <si>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</si>
  <si>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</si>
  <si>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</si>
  <si>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</si>
  <si>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</si>
  <si>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</si>
  <si>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</si>
  <si>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</si>
  <si>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</si>
  <si>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</si>
  <si>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</si>
  <si>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</si>
  <si>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</si>
  <si>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</si>
  <si>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</si>
  <si>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</si>
  <si>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</si>
  <si>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</si>
  <si>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</si>
  <si>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</si>
  <si>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</si>
  <si>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</si>
  <si>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</si>
  <si>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</si>
  <si>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</si>
  <si>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</si>
  <si>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</si>
  <si>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</si>
  <si>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</si>
  <si>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</si>
  <si>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</si>
  <si>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</si>
  <si>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</si>
  <si>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</si>
  <si>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</si>
  <si>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</si>
  <si>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</si>
  <si>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</si>
  <si>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</si>
  <si>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</si>
  <si>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</si>
  <si>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</si>
  <si>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</si>
  <si>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</si>
  <si>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</si>
  <si>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</si>
  <si>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</si>
  <si>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</si>
  <si>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</si>
  <si>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</si>
  <si>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</si>
  <si>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</si>
  <si>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</si>
  <si>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</si>
  <si>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</si>
  <si>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</si>
  <si>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</si>
  <si>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</si>
  <si>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</si>
  <si>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</si>
  <si>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</si>
  <si>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</si>
  <si>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</si>
  <si>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</si>
  <si>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</si>
  <si>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</si>
  <si>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</si>
  <si>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</si>
  <si>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</si>
  <si>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</si>
  <si>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</si>
  <si>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</si>
  <si>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</si>
  <si>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</si>
  <si>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</si>
  <si>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</si>
  <si>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</si>
  <si>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</si>
  <si>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</si>
  <si>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</si>
  <si>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</si>
  <si>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</si>
  <si>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</si>
  <si>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</si>
  <si>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</si>
  <si>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</si>
  <si>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</si>
  <si>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</si>
  <si>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</si>
  <si>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</si>
  <si>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</si>
  <si>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</si>
  <si>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</si>
  <si>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</si>
  <si>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</si>
  <si>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</si>
  <si>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</si>
  <si>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</si>
  <si>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</si>
  <si>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</si>
  <si>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</si>
  <si>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</si>
  <si>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</si>
  <si>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</si>
  <si>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</si>
  <si>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</si>
  <si>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</si>
  <si>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</si>
  <si>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</si>
  <si>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</si>
  <si>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</si>
  <si>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</si>
  <si>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</si>
  <si>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</si>
  <si>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</si>
  <si>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</si>
  <si>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</si>
  <si>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</si>
  <si>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</si>
  <si>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</si>
  <si>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</si>
  <si>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</si>
  <si>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</si>
  <si>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</si>
  <si>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</si>
  <si>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</si>
  <si>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</si>
  <si>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</si>
  <si>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</si>
  <si>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</si>
  <si>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</si>
  <si>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</si>
  <si>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</si>
  <si>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</si>
  <si>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</si>
  <si>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</si>
  <si>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</si>
  <si>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</si>
  <si>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</si>
  <si>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</si>
  <si>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</si>
  <si>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</si>
  <si>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</si>
  <si>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</si>
  <si>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</si>
  <si>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</si>
  <si>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</si>
  <si>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</si>
  <si>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</si>
  <si>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</si>
  <si>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</si>
  <si>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</si>
  <si>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</si>
  <si>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</si>
  <si>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</si>
  <si>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</si>
  <si>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</si>
  <si>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</si>
  <si>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</si>
  <si>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</si>
  <si>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</si>
  <si>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</si>
  <si>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</si>
  <si>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</si>
  <si>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</si>
  <si>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</si>
  <si>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</si>
  <si>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</si>
  <si>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</si>
  <si>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</si>
  <si>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</si>
  <si>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</si>
  <si>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</si>
  <si>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</si>
  <si>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</si>
  <si>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</si>
  <si>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</si>
  <si>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</si>
  <si>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</si>
  <si>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</si>
  <si>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</si>
  <si>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</si>
  <si>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</si>
  <si>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</si>
  <si>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</si>
  <si>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</si>
  <si>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</si>
  <si>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</si>
  <si>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</si>
  <si>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</si>
  <si>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</si>
  <si>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</si>
  <si>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</si>
  <si>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</si>
  <si>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</si>
  <si>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</si>
  <si>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</si>
  <si>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</si>
  <si>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</si>
  <si>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</si>
  <si>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</si>
  <si>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</si>
  <si>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</si>
  <si>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</si>
  <si>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</si>
  <si>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</si>
  <si>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</si>
  <si>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</si>
  <si>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</si>
  <si>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</si>
  <si>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</si>
  <si>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</si>
  <si>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</si>
  <si>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</si>
  <si>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</si>
  <si>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</si>
  <si>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</si>
  <si>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</si>
  <si>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</si>
  <si>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</si>
  <si>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</si>
  <si>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</si>
  <si>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</si>
  <si>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</si>
  <si>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</si>
  <si>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</si>
  <si>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</si>
  <si>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</si>
  <si>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</si>
  <si>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</si>
  <si>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</si>
  <si>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</si>
  <si>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</si>
  <si>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</si>
  <si>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</si>
  <si>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</si>
  <si>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</si>
  <si>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</si>
  <si>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</si>
  <si>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</si>
  <si>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</si>
  <si>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</si>
  <si>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</si>
  <si>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</si>
  <si>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</si>
  <si>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</si>
  <si>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</si>
  <si>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</si>
  <si>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</si>
  <si>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</si>
  <si>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</si>
  <si>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</si>
  <si>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</si>
  <si>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</si>
  <si>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</si>
  <si>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</si>
  <si>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</si>
  <si>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</si>
  <si>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</si>
  <si>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</si>
  <si>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</si>
  <si>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</si>
  <si>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</si>
  <si>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</si>
  <si>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</si>
  <si>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</si>
  <si>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</si>
  <si>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</si>
  <si>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</si>
  <si>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</si>
  <si>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</si>
  <si>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</si>
  <si>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</si>
  <si>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</si>
  <si>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</si>
  <si>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</si>
  <si>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</si>
  <si>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</si>
  <si>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</si>
  <si>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</si>
  <si>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</si>
  <si>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</si>
  <si>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</si>
  <si>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</si>
  <si>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</si>
  <si>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</si>
  <si>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</si>
  <si>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</si>
  <si>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</si>
  <si>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</si>
  <si>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</si>
  <si>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</si>
  <si>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</si>
  <si>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</si>
  <si>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</si>
  <si>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</si>
  <si>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</si>
  <si>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</si>
  <si>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</si>
  <si>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</si>
  <si>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</si>
  <si>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</si>
  <si>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</si>
  <si>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</si>
  <si>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</si>
  <si>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</si>
  <si>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</si>
  <si>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</si>
  <si>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</si>
  <si>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</si>
  <si>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</si>
  <si>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</si>
  <si>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</si>
  <si>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</si>
  <si>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</si>
  <si>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</si>
  <si>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</si>
  <si>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</si>
  <si>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</si>
  <si>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</si>
  <si>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</si>
  <si>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</si>
  <si>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</si>
  <si>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</si>
  <si>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</si>
  <si>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</si>
  <si>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</si>
  <si>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</si>
  <si>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</si>
  <si>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</si>
  <si>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</si>
  <si>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</si>
  <si>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</si>
  <si>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</si>
  <si>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</si>
  <si>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</si>
  <si>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</si>
  <si>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</si>
  <si>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</si>
  <si>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</si>
  <si>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</si>
  <si>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</si>
  <si>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</si>
  <si>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</si>
  <si>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</si>
  <si>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</si>
  <si>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</si>
  <si>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</si>
  <si>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</si>
  <si>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</si>
  <si>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</si>
  <si>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</si>
  <si>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</si>
  <si>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</si>
  <si>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</si>
  <si>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</si>
  <si>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</si>
  <si>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</si>
  <si>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</si>
  <si>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</si>
  <si>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</si>
  <si>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</si>
  <si>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</si>
  <si>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</si>
  <si>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</si>
  <si>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</si>
  <si>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</si>
  <si>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</si>
  <si>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</si>
  <si>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</si>
  <si>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</si>
  <si>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</si>
  <si>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</si>
  <si>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</si>
  <si>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</si>
  <si>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</si>
  <si>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</si>
  <si>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</si>
  <si>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</si>
  <si>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</si>
  <si>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</si>
  <si>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</si>
  <si>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</si>
  <si>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</si>
  <si>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</si>
  <si>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</si>
  <si>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</si>
  <si>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</si>
  <si>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</si>
  <si>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</si>
  <si>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</si>
  <si>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</si>
  <si>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</si>
  <si>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</si>
  <si>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</si>
  <si>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</si>
  <si>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</si>
  <si>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</si>
  <si>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</si>
  <si>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</si>
  <si>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</si>
  <si>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</si>
  <si>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</si>
  <si>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</si>
  <si>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</si>
  <si>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</si>
  <si>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</si>
  <si>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</si>
  <si>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</si>
  <si>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</si>
  <si>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</si>
  <si>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</si>
  <si>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</si>
  <si>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</si>
  <si>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</si>
  <si>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</si>
  <si>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</si>
  <si>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</si>
  <si>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</si>
  <si>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</si>
  <si>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</si>
  <si>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</si>
  <si>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</si>
  <si>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</si>
  <si>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</si>
  <si>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</si>
  <si>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</si>
  <si>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</si>
  <si>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</si>
  <si>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</si>
  <si>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</si>
  <si>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</si>
  <si>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</si>
  <si>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</si>
  <si>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</si>
  <si>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</si>
  <si>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</si>
  <si>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</si>
  <si>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</si>
  <si>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</si>
  <si>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</si>
  <si>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</si>
  <si>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</si>
  <si>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</si>
  <si>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</si>
  <si>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</si>
  <si>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</si>
  <si>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</si>
  <si>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</si>
  <si>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</si>
  <si>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</si>
  <si>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</si>
  <si>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</si>
  <si>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</si>
  <si>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</si>
  <si>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</si>
  <si>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</si>
  <si>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</si>
  <si>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</si>
  <si>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</si>
  <si>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</si>
  <si>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</si>
  <si>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</si>
  <si>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</si>
  <si>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</si>
  <si>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</si>
  <si>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</si>
  <si>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</si>
  <si>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</si>
  <si>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</si>
  <si>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</si>
  <si>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</si>
  <si>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</si>
  <si>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</si>
  <si>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</si>
  <si>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</si>
  <si>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</si>
  <si>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</si>
  <si>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</si>
  <si>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</si>
  <si>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</si>
  <si>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</si>
  <si>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</si>
  <si>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</si>
  <si>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</si>
  <si>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</si>
  <si>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</si>
  <si>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</si>
  <si>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</si>
  <si>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</si>
  <si>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</si>
  <si>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</si>
  <si>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</si>
  <si>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</si>
  <si>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</si>
  <si>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</si>
  <si>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</si>
  <si>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</si>
  <si>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</si>
  <si>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</si>
  <si>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</si>
  <si>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</si>
  <si>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</si>
  <si>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</si>
  <si>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</si>
  <si>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</si>
  <si>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</si>
  <si>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</si>
  <si>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</si>
  <si>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</si>
  <si>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</si>
  <si>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</si>
  <si>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</si>
  <si>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</si>
  <si>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</si>
  <si>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</si>
  <si>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</si>
  <si>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</si>
  <si>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</si>
  <si>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</si>
  <si>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</si>
  <si>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</si>
  <si>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</si>
  <si>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</si>
  <si>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</si>
  <si>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</si>
  <si>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</si>
  <si>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</si>
  <si>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</si>
  <si>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</si>
  <si>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</si>
  <si>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</si>
  <si>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</si>
  <si>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</si>
  <si>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</si>
  <si>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</si>
  <si>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</si>
  <si>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</si>
  <si>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</si>
  <si>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</si>
  <si>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</si>
  <si>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</si>
  <si>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</si>
  <si>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</si>
  <si>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</si>
  <si>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</si>
  <si>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</si>
  <si>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</si>
  <si>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</si>
  <si>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</si>
  <si>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</si>
  <si>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</si>
  <si>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</si>
  <si>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</si>
  <si>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</si>
  <si>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</si>
  <si>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</si>
  <si>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</si>
  <si>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</si>
  <si>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</si>
  <si>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</si>
  <si>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</si>
  <si>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</si>
  <si>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</si>
  <si>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</si>
  <si>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</si>
  <si>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</si>
  <si>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</si>
  <si>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</si>
  <si>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</si>
  <si>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</si>
  <si>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</si>
  <si>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</si>
  <si>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</si>
  <si>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</si>
  <si>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</si>
  <si>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</si>
  <si>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</si>
  <si>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</si>
  <si>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</si>
  <si>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</si>
  <si>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</si>
  <si>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</si>
  <si>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</si>
  <si>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</si>
  <si>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</si>
  <si>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</si>
  <si>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</si>
  <si>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</si>
  <si>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</si>
  <si>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</si>
  <si>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</si>
  <si>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</si>
  <si>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</si>
  <si>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</si>
  <si>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</si>
  <si>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</si>
  <si>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</si>
  <si>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</si>
  <si>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</si>
  <si>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</si>
  <si>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</si>
  <si>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</si>
  <si>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</si>
  <si>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</si>
  <si>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</si>
  <si>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</si>
  <si>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</si>
  <si>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</si>
  <si>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</si>
  <si>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</si>
  <si>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</si>
  <si>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</si>
  <si>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</si>
  <si>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</si>
  <si>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</si>
  <si>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</si>
  <si>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</si>
  <si>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</si>
  <si>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</si>
  <si>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</si>
  <si>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</si>
  <si>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</si>
  <si>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</si>
  <si>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</si>
  <si>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</si>
  <si>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</si>
  <si>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</si>
  <si>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</si>
  <si>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</si>
  <si>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</si>
  <si>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</si>
  <si>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</si>
  <si>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</si>
  <si>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</si>
  <si>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</si>
  <si>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</si>
  <si>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</si>
  <si>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</si>
  <si>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</si>
  <si>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</si>
  <si>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</si>
  <si>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</si>
  <si>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</si>
  <si>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</si>
  <si>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</si>
  <si>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</si>
  <si>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</si>
  <si>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</si>
  <si>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</si>
  <si>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</si>
  <si>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</si>
  <si>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</si>
  <si>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</si>
  <si>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</si>
  <si>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</si>
  <si>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</si>
  <si>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</si>
  <si>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</si>
  <si>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</si>
  <si>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</si>
  <si>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</si>
  <si>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</si>
  <si>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</si>
  <si>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</si>
  <si>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</si>
  <si>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</si>
  <si>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</si>
  <si>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</si>
  <si>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</si>
  <si>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</si>
  <si>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</si>
  <si>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</si>
  <si>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</si>
  <si>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</si>
  <si>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</si>
  <si>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</si>
  <si>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</si>
  <si>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</si>
  <si>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</si>
  <si>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</si>
  <si>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</si>
  <si>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</si>
  <si>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</si>
  <si>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</si>
  <si>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</si>
  <si>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</si>
  <si>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</si>
  <si>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</si>
  <si>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</si>
  <si>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</si>
  <si>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</si>
  <si>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</si>
  <si>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</si>
  <si>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</si>
  <si>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</si>
  <si>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</si>
  <si>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</si>
  <si>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</si>
  <si>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</si>
  <si>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</si>
  <si>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</si>
  <si>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</si>
  <si>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</si>
  <si>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</si>
  <si>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</si>
  <si>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</si>
  <si>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</si>
  <si>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</si>
  <si>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</si>
  <si>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</si>
  <si>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</si>
  <si>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</si>
  <si>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</si>
  <si>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</si>
  <si>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</si>
  <si>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</si>
  <si>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</si>
  <si>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</si>
  <si>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</si>
  <si>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</si>
  <si>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</si>
  <si>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</si>
  <si>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</si>
  <si>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</si>
  <si>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</si>
  <si>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</si>
  <si>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</si>
  <si>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</si>
  <si>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</si>
  <si>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</si>
  <si>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</si>
  <si>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</si>
  <si>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</si>
  <si>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</si>
  <si>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</si>
  <si>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</si>
  <si>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</si>
  <si>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</si>
  <si>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</si>
  <si>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</si>
  <si>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</si>
  <si>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</si>
  <si>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</si>
  <si>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</si>
  <si>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</si>
  <si>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</si>
  <si>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</si>
  <si>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</si>
  <si>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</si>
  <si>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</si>
  <si>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</si>
  <si>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</si>
  <si>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</si>
  <si>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</si>
  <si>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</si>
  <si>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</si>
  <si>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</si>
  <si>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</si>
  <si>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</si>
  <si>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</si>
  <si>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</si>
  <si>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</si>
  <si>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</si>
  <si>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</si>
  <si>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</si>
  <si>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</si>
  <si>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</si>
  <si>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</si>
  <si>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</si>
  <si>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</si>
  <si>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</si>
  <si>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</si>
  <si>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</si>
  <si>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</si>
  <si>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</si>
  <si>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</si>
  <si>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</si>
  <si>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</si>
  <si>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</si>
  <si>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</si>
  <si>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</si>
  <si>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</si>
  <si>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</si>
  <si>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</si>
  <si>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</si>
  <si>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</si>
  <si>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</si>
  <si>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</si>
  <si>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</si>
  <si>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</si>
  <si>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</si>
  <si>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</si>
  <si>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</si>
  <si>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</si>
  <si>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</si>
  <si>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</si>
  <si>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</si>
  <si>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</si>
  <si>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</si>
  <si>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</si>
  <si>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</si>
  <si>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</si>
  <si>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</si>
  <si>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</si>
  <si>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</si>
  <si>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</si>
  <si>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</si>
  <si>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</si>
  <si>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</si>
  <si>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</si>
  <si>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</si>
  <si>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</si>
  <si>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</si>
  <si>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</si>
  <si>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</si>
  <si>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</si>
  <si>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</si>
  <si>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</si>
  <si>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</si>
  <si>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</si>
  <si>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</si>
  <si>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</si>
  <si>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</si>
  <si>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</si>
  <si>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</si>
  <si>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</si>
  <si>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</si>
  <si>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</si>
  <si>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</si>
  <si>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</si>
  <si>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</si>
  <si>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</si>
  <si>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</si>
  <si>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</si>
  <si>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</si>
  <si>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</si>
  <si>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</si>
  <si>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</si>
  <si>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</si>
  <si>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</si>
  <si>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</si>
  <si>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</si>
  <si>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</si>
  <si>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</si>
  <si>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</si>
  <si>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</si>
  <si>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</si>
  <si>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</si>
  <si>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</si>
  <si>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</si>
  <si>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</si>
  <si>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</si>
  <si>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</si>
  <si>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</si>
  <si>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</si>
  <si>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</si>
  <si>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</si>
  <si>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</si>
  <si>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</si>
  <si>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</si>
  <si>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</si>
  <si>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</si>
  <si>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</si>
  <si>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</si>
  <si>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</si>
  <si>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</si>
  <si>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</si>
  <si>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</si>
  <si>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</si>
  <si>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</si>
  <si>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</si>
  <si>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</si>
  <si>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</si>
  <si>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</si>
  <si>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</si>
  <si>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</si>
  <si>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</si>
  <si>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</si>
  <si>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</si>
  <si>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</si>
  <si>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</si>
  <si>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</si>
  <si>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</si>
  <si>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</si>
  <si>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</si>
  <si>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</si>
  <si>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</si>
  <si>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</si>
  <si>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</si>
  <si>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</si>
  <si>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</si>
  <si>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</si>
  <si>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</si>
  <si>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</si>
  <si>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</si>
  <si>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</si>
  <si>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</si>
  <si>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</si>
  <si>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</si>
  <si>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</si>
  <si>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</si>
  <si>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</si>
  <si>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</si>
  <si>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</si>
  <si>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</si>
  <si>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</si>
  <si>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</si>
  <si>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</si>
  <si>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</si>
  <si>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</si>
  <si>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</si>
  <si>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</si>
  <si>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</si>
  <si>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</si>
  <si>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</si>
  <si>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</si>
  <si>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</si>
  <si>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</si>
  <si>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</si>
  <si>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</si>
  <si>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</si>
  <si>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</si>
  <si>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</si>
  <si>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</si>
  <si>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</si>
  <si>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</si>
  <si>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</si>
  <si>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</si>
  <si>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</si>
  <si>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</si>
  <si>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</si>
  <si>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</si>
  <si>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</si>
  <si>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</si>
  <si>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</si>
  <si>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</si>
  <si>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</si>
  <si>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</si>
  <si>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</si>
  <si>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</si>
  <si>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</si>
  <si>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</si>
  <si>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</si>
  <si>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</si>
  <si>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</si>
  <si>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</si>
  <si>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</si>
  <si>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</si>
  <si>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</si>
  <si>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</si>
  <si>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</si>
  <si>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</si>
  <si>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</si>
  <si>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</si>
  <si>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</si>
  <si>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</si>
  <si>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</si>
  <si>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</si>
  <si>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</si>
  <si>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</si>
  <si>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</si>
  <si>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</si>
  <si>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</si>
  <si>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</si>
  <si>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</si>
  <si>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</si>
  <si>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</si>
  <si>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</si>
  <si>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</si>
  <si>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</si>
  <si>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</si>
  <si>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</si>
  <si>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</si>
  <si>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</si>
  <si>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</si>
  <si>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</si>
  <si>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</si>
  <si>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</si>
  <si>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</si>
  <si>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</si>
  <si>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</si>
  <si>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</si>
  <si>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</si>
  <si>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</si>
  <si>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</si>
  <si>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</si>
  <si>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</si>
  <si>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</si>
  <si>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</si>
  <si>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</si>
  <si>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</si>
  <si>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</si>
  <si>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</si>
  <si>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</si>
  <si>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</si>
  <si>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</si>
  <si>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</si>
  <si>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</si>
  <si>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</si>
  <si>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</si>
  <si>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</si>
  <si>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</si>
  <si>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</si>
  <si>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</si>
  <si>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</si>
  <si>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</si>
  <si>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</si>
  <si>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</si>
  <si>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</si>
  <si>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</si>
  <si>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</si>
  <si>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</si>
  <si>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</si>
  <si>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</si>
  <si>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</si>
  <si>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</si>
  <si>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</si>
  <si>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</si>
  <si>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</si>
  <si>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</si>
  <si>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</si>
  <si>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</si>
  <si>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</si>
  <si>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</si>
  <si>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</si>
  <si>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</si>
  <si>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</si>
  <si>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</si>
  <si>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</si>
  <si>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</si>
  <si>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</si>
  <si>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</si>
  <si>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</si>
  <si>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</si>
  <si>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</si>
  <si>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</si>
  <si>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</si>
  <si>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</si>
  <si>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</si>
  <si>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</si>
  <si>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</si>
  <si>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</si>
  <si>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</si>
  <si>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</si>
  <si>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</si>
  <si>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</si>
  <si>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</si>
  <si>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</si>
  <si>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</si>
  <si>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</si>
  <si>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</si>
  <si>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</si>
  <si>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</si>
  <si>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</si>
  <si>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</si>
  <si>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</si>
  <si>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</si>
  <si>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</si>
  <si>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</si>
  <si>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</si>
  <si>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</si>
  <si>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</si>
  <si>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</si>
  <si>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</si>
  <si>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</si>
  <si>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</si>
  <si>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</si>
  <si>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</si>
  <si>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</si>
  <si>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</si>
  <si>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</si>
  <si>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</si>
  <si>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</si>
  <si>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</si>
  <si>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</si>
  <si>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</si>
  <si>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</si>
  <si>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</si>
  <si>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</si>
  <si>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</si>
  <si>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</si>
  <si>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</si>
  <si>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</si>
  <si>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</si>
  <si>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</si>
  <si>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</si>
  <si>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</si>
  <si>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</si>
  <si>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</si>
  <si>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</si>
  <si>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</si>
  <si>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</si>
  <si>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</si>
  <si>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</si>
  <si>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</si>
  <si>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</si>
  <si>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</si>
  <si>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</si>
  <si>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</si>
  <si>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</si>
  <si>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</si>
  <si>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</si>
  <si>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</si>
  <si>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</si>
  <si>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</si>
  <si>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</si>
  <si>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</si>
  <si>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</si>
  <si>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</si>
  <si>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</si>
  <si>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</si>
  <si>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</si>
  <si>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</si>
  <si>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</si>
  <si>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</si>
  <si>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</si>
  <si>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</si>
  <si>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</si>
  <si>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</si>
  <si>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</si>
  <si>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</si>
  <si>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</si>
  <si>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</si>
  <si>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</si>
  <si>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</si>
  <si>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</si>
  <si>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</si>
  <si>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</si>
  <si>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</si>
  <si>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</si>
  <si>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</si>
  <si>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</si>
  <si>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</si>
  <si>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</si>
  <si>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</si>
  <si>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</si>
  <si>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</si>
  <si>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</si>
  <si>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</si>
  <si>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</si>
  <si>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</si>
  <si>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</si>
  <si>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</si>
  <si>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</si>
  <si>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</si>
  <si>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</si>
  <si>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</si>
  <si>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</si>
  <si>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</si>
  <si>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</si>
  <si>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</si>
  <si>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</si>
  <si>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</si>
  <si>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</si>
  <si>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</si>
  <si>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</si>
  <si>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</si>
  <si>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</si>
  <si>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</si>
  <si>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</si>
  <si>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</si>
  <si>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</si>
  <si>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</si>
  <si>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</si>
  <si>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</si>
  <si>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</si>
  <si>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</si>
  <si>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</si>
  <si>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</si>
  <si>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</si>
  <si>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</si>
  <si>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</si>
  <si>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</si>
  <si>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</si>
  <si>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</si>
  <si>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</si>
  <si>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</si>
  <si>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</si>
  <si>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</si>
  <si>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</si>
  <si>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</si>
  <si>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</si>
  <si>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</si>
  <si>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</si>
  <si>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</si>
  <si>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</si>
  <si>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</si>
  <si>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</si>
  <si>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</si>
  <si>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</si>
  <si>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</si>
  <si>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</si>
  <si>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</si>
  <si>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</si>
  <si>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</si>
  <si>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</si>
  <si>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</si>
  <si>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</si>
  <si>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</si>
  <si>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</si>
  <si>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</si>
  <si>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</si>
  <si>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</si>
  <si>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</si>
  <si>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</si>
  <si>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</si>
  <si>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</si>
  <si>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</si>
  <si>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</si>
  <si>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</si>
  <si>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</si>
  <si>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</si>
  <si>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</si>
  <si>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</si>
  <si>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</si>
  <si>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</si>
  <si>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</si>
  <si>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</si>
  <si>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</si>
  <si>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</si>
  <si>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</si>
  <si>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</si>
  <si>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</si>
  <si>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</si>
  <si>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</si>
  <si>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</si>
  <si>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</si>
  <si>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</si>
  <si>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</si>
  <si>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</si>
  <si>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</si>
  <si>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</si>
  <si>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</si>
  <si>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</si>
  <si>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</si>
  <si>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</si>
  <si>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</si>
  <si>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</si>
  <si>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</si>
  <si>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</si>
  <si>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</si>
  <si>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</si>
  <si>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</si>
  <si>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</si>
  <si>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</si>
  <si>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</si>
  <si>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</si>
  <si>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</si>
  <si>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</si>
  <si>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</si>
  <si>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</si>
  <si>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</si>
  <si>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</si>
  <si>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</si>
  <si>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</si>
  <si>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</si>
  <si>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</si>
  <si>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</si>
  <si>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</si>
  <si>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</si>
  <si>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</si>
  <si>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</si>
  <si>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</si>
  <si>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</si>
  <si>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</si>
  <si>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</si>
  <si>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</si>
  <si>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</si>
  <si>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</si>
  <si>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</si>
  <si>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</si>
  <si>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</si>
  <si>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</si>
  <si>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</si>
  <si>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</si>
  <si>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</si>
  <si>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</si>
  <si>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</si>
  <si>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</si>
  <si>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</si>
  <si>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</si>
  <si>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</si>
  <si>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</si>
  <si>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</si>
  <si>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</si>
  <si>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</si>
  <si>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</si>
  <si>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</si>
  <si>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</si>
  <si>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</si>
  <si>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</si>
  <si>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</si>
  <si>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</si>
  <si>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</si>
  <si>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</si>
  <si>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</si>
  <si>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</si>
  <si>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</si>
  <si>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</si>
  <si>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</si>
  <si>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</si>
  <si>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</si>
  <si>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</si>
  <si>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</si>
  <si>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</si>
  <si>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</si>
  <si>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</si>
  <si>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</si>
  <si>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</si>
  <si>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</si>
  <si>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</si>
  <si>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</si>
  <si>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</si>
  <si>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</si>
  <si>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</si>
  <si>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</si>
  <si>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</si>
  <si>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</si>
  <si>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</si>
  <si>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</si>
  <si>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</si>
  <si>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</si>
  <si>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</si>
  <si>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</si>
  <si>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</si>
  <si>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</si>
  <si>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</si>
  <si>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</si>
  <si>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</si>
  <si>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</si>
  <si>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</si>
  <si>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</si>
  <si>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</si>
  <si>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</si>
  <si>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</si>
  <si>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</si>
  <si>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</si>
  <si>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</si>
  <si>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</si>
  <si>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</si>
  <si>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</si>
  <si>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</si>
  <si>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</si>
  <si>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</si>
  <si>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</si>
  <si>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</si>
  <si>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</si>
  <si>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</si>
  <si>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</si>
  <si>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</si>
  <si>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</si>
  <si>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</si>
  <si>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</si>
  <si>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</si>
  <si>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</si>
  <si>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</si>
  <si>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</si>
  <si>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</si>
  <si>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</si>
  <si>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</si>
  <si>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</si>
  <si>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</si>
  <si>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</si>
  <si>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</si>
  <si>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</si>
  <si>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</si>
  <si>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</si>
  <si>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</si>
  <si>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</si>
  <si>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</si>
  <si>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</si>
  <si>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</si>
  <si>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</si>
  <si>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</si>
  <si>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</si>
  <si>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</si>
  <si>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</si>
  <si>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</si>
  <si>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</si>
  <si>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</si>
  <si>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</si>
  <si>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</si>
  <si>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</si>
  <si>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</si>
  <si>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</si>
  <si>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</si>
  <si>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</si>
  <si>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</si>
  <si>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</si>
  <si>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</si>
  <si>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</si>
  <si>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</si>
  <si>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</si>
  <si>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</si>
  <si>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</si>
  <si>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</si>
  <si>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</si>
  <si>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</si>
  <si>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</si>
  <si>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</si>
  <si>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</si>
  <si>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</si>
  <si>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</si>
  <si>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</si>
  <si>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</si>
  <si>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</si>
  <si>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</si>
  <si>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</si>
  <si>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</si>
  <si>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</si>
  <si>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</si>
  <si>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</si>
  <si>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</si>
  <si>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</si>
  <si>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</si>
  <si>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</si>
  <si>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</si>
  <si>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</si>
  <si>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</si>
  <si>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</si>
  <si>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</si>
  <si>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</si>
  <si>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</si>
  <si>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</si>
  <si>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</si>
  <si>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</si>
  <si>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</si>
  <si>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</si>
  <si>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</si>
  <si>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</si>
  <si>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</si>
  <si>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</si>
  <si>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</si>
  <si>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</si>
  <si>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</si>
  <si>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</si>
  <si>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</si>
  <si>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</si>
  <si>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</si>
  <si>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</si>
  <si>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</si>
  <si>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</si>
  <si>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</si>
  <si>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</si>
  <si>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</si>
  <si>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</si>
  <si>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</si>
  <si>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</si>
  <si>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</si>
  <si>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</si>
  <si>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</si>
  <si>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</si>
  <si>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</si>
  <si>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</si>
  <si>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</si>
  <si>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</si>
  <si>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</si>
  <si>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</si>
  <si>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</si>
  <si>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</si>
  <si>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</si>
  <si>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</si>
  <si>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</si>
  <si>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</si>
  <si>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</si>
  <si>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</si>
  <si>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</si>
  <si>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</si>
  <si>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</si>
  <si>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</si>
  <si>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</si>
  <si>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</si>
  <si>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</si>
  <si>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</si>
  <si>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</si>
  <si>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</si>
  <si>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</si>
  <si>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</si>
  <si>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</si>
  <si>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</si>
  <si>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</si>
  <si>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</si>
  <si>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</si>
  <si>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</si>
  <si>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</si>
  <si>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</si>
  <si>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</si>
  <si>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</si>
  <si>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</si>
  <si>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</si>
  <si>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</si>
  <si>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</si>
  <si>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</si>
  <si>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</si>
  <si>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</si>
  <si>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</si>
  <si>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</si>
  <si>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</si>
  <si>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</si>
  <si>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</si>
  <si>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</si>
  <si>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</si>
  <si>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</si>
  <si>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</si>
  <si>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</si>
  <si>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</si>
  <si>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</si>
  <si>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</si>
  <si>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</si>
  <si>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</si>
  <si>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</si>
  <si>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</si>
  <si>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</si>
  <si>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</si>
  <si>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</si>
  <si>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</si>
  <si>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</si>
  <si>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</si>
  <si>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</si>
  <si>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</si>
  <si>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</si>
  <si>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</si>
  <si>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</si>
  <si>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</si>
  <si>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</si>
  <si>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</si>
  <si>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</si>
  <si>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</si>
  <si>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</si>
  <si>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</si>
  <si>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</si>
  <si>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</si>
  <si>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</si>
  <si>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</si>
  <si>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</si>
  <si>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</si>
  <si>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</si>
  <si>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</si>
  <si>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</si>
  <si>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</si>
  <si>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</si>
  <si>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</si>
  <si>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</si>
  <si>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</si>
  <si>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</si>
  <si>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</si>
  <si>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</si>
  <si>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</si>
  <si>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</si>
  <si>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</si>
  <si>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</si>
  <si>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</si>
  <si>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</si>
  <si>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</si>
  <si>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</si>
  <si>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</si>
  <si>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</si>
  <si>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</si>
  <si>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</si>
  <si>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</si>
  <si>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</si>
  <si>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</si>
  <si>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</si>
  <si>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</si>
  <si>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</si>
  <si>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</si>
  <si>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</si>
  <si>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</si>
  <si>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</si>
  <si>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</si>
  <si>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</si>
  <si>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</si>
  <si>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</si>
  <si>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</si>
  <si>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</si>
  <si>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</si>
  <si>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</si>
  <si>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</si>
  <si>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</si>
  <si>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</si>
  <si>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</si>
  <si>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</si>
  <si>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</si>
  <si>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</si>
  <si>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</si>
  <si>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</si>
  <si>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</si>
  <si>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</si>
  <si>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</si>
  <si>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</si>
  <si>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</si>
  <si>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</si>
  <si>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</si>
  <si>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</si>
  <si>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</si>
  <si>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</si>
  <si>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</si>
  <si>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</si>
  <si>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</si>
  <si>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</si>
  <si>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</si>
  <si>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</si>
  <si>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</si>
  <si>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</si>
  <si>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</si>
  <si>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</si>
  <si>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</si>
  <si>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</si>
  <si>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</si>
  <si>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</si>
  <si>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</si>
  <si>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</si>
  <si>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</si>
  <si>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</si>
  <si>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</si>
  <si>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</si>
  <si>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</si>
  <si>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</si>
  <si>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</si>
  <si>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</si>
  <si>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</si>
  <si>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</si>
  <si>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</si>
  <si>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</si>
  <si>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</si>
  <si>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</si>
  <si>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</si>
  <si>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</si>
  <si>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</si>
  <si>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</si>
  <si>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</si>
  <si>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</si>
  <si>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</si>
  <si>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</si>
  <si>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</si>
  <si>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</si>
  <si>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</si>
  <si>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</si>
  <si>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</si>
  <si>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</si>
  <si>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</si>
  <si>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</si>
  <si>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</si>
  <si>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</si>
  <si>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</si>
  <si>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</si>
  <si>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</si>
  <si>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</si>
  <si>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</si>
  <si>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</si>
  <si>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</si>
  <si>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</si>
  <si>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</si>
  <si>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</si>
  <si>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</si>
  <si>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</si>
  <si>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</si>
  <si>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</si>
  <si>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</si>
  <si>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</si>
  <si>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</si>
  <si>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</si>
  <si>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</si>
  <si>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</si>
  <si>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</si>
  <si>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</si>
  <si>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</si>
  <si>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</si>
  <si>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</si>
  <si>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</si>
  <si>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</si>
  <si>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</si>
  <si>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</si>
  <si>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</si>
  <si>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</si>
  <si>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</si>
  <si>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</si>
  <si>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</si>
  <si>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</si>
  <si>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</si>
  <si>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</si>
  <si>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</si>
  <si>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</si>
  <si>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</si>
  <si>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</si>
  <si>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</si>
  <si>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</si>
  <si>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</si>
  <si>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</si>
  <si>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</si>
  <si>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</si>
  <si>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</si>
  <si>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</si>
  <si>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</si>
  <si>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</si>
  <si>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</si>
  <si>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</si>
  <si>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</si>
  <si>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</si>
  <si>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</si>
  <si>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</si>
  <si>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</si>
  <si>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</si>
  <si>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</si>
  <si>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</si>
  <si>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</si>
  <si>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</si>
  <si>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</si>
  <si>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</si>
  <si>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</si>
  <si>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</si>
  <si>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</si>
  <si>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</si>
  <si>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</si>
  <si>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</si>
  <si>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</si>
  <si>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</si>
  <si>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</si>
  <si>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</si>
  <si>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</si>
  <si>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</si>
  <si>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</si>
  <si>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</si>
  <si>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</si>
  <si>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</si>
  <si>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</si>
  <si>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</si>
  <si>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</si>
  <si>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</si>
  <si>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</si>
  <si>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</si>
  <si>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</si>
  <si>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</si>
  <si>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</si>
  <si>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</si>
  <si>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</si>
  <si>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</si>
  <si>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</si>
  <si>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</si>
  <si>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</si>
  <si>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</si>
  <si>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</si>
  <si>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</si>
  <si>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</si>
  <si>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</si>
  <si>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</si>
  <si>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</si>
  <si>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</si>
  <si>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</si>
  <si>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</si>
  <si>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</si>
  <si>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</si>
  <si>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</si>
  <si>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</si>
  <si>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</si>
  <si>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</si>
  <si>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</si>
  <si>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</si>
  <si>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</si>
  <si>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</si>
  <si>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</si>
  <si>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</si>
  <si>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</si>
  <si>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</si>
  <si>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</si>
  <si>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</si>
  <si>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</si>
  <si>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</si>
  <si>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</si>
  <si>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</si>
  <si>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</si>
  <si>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</si>
  <si>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</si>
  <si>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</si>
  <si>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</si>
  <si>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</si>
  <si>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</si>
  <si>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</si>
  <si>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</si>
  <si>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</si>
  <si>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</si>
  <si>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</si>
  <si>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</si>
  <si>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</si>
  <si>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</si>
  <si>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</si>
  <si>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</si>
  <si>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</si>
  <si>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</si>
  <si>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</si>
  <si>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</si>
  <si>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</si>
  <si>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</si>
  <si>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</si>
  <si>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</si>
  <si>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</si>
  <si>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</si>
  <si>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</si>
  <si>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</si>
  <si>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</si>
  <si>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</si>
  <si>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</si>
  <si>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</si>
  <si>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</si>
  <si>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</si>
  <si>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</si>
  <si>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</si>
  <si>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</si>
  <si>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</si>
  <si>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</si>
  <si>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</si>
  <si>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</si>
  <si>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</si>
  <si>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</si>
  <si>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</si>
  <si>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</si>
  <si>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</si>
  <si>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</si>
  <si>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</si>
  <si>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</si>
  <si>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</si>
  <si>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</si>
  <si>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</si>
  <si>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</si>
  <si>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</si>
  <si>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</si>
  <si>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</si>
  <si>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</si>
  <si>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</si>
  <si>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</si>
  <si>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</si>
  <si>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</si>
  <si>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</si>
  <si>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</si>
  <si>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</si>
  <si>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</si>
  <si>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</si>
  <si>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</si>
  <si>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</si>
  <si>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</si>
  <si>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</si>
  <si>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</si>
  <si>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</si>
  <si>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</si>
  <si>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</si>
  <si>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</si>
  <si>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</si>
  <si>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</si>
  <si>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</si>
  <si>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</si>
  <si>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</si>
  <si>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</si>
  <si>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</si>
  <si>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</si>
  <si>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</si>
  <si>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</si>
  <si>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</si>
  <si>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</si>
  <si>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</si>
  <si>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</si>
  <si>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</si>
  <si>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</si>
  <si>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</si>
  <si>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</si>
  <si>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</si>
  <si>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</si>
  <si>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</si>
  <si>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</si>
  <si>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</si>
  <si>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</si>
  <si>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</si>
  <si>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</si>
  <si>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</si>
  <si>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</si>
  <si>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</si>
  <si>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</si>
  <si>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</si>
  <si>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</si>
  <si>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</si>
  <si>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</si>
  <si>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</si>
  <si>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</si>
  <si>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</si>
  <si>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</si>
  <si>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</si>
  <si>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</si>
  <si>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</si>
  <si>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</si>
  <si>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</si>
  <si>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</si>
  <si>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</si>
  <si>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</si>
  <si>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</si>
  <si>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</si>
  <si>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</si>
  <si>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</si>
  <si>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</si>
  <si>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</si>
  <si>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</si>
  <si>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</si>
  <si>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</si>
  <si>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</si>
  <si>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</si>
  <si>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</si>
  <si>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</si>
  <si>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</si>
  <si>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</si>
  <si>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</si>
  <si>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</si>
  <si>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</si>
  <si>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</si>
  <si>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</si>
  <si>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</si>
  <si>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</si>
  <si>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</si>
  <si>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</si>
  <si>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</si>
  <si>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</si>
  <si>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</si>
  <si>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</si>
  <si>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</si>
  <si>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</si>
  <si>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</si>
  <si>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</si>
  <si>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</si>
  <si>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</si>
  <si>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</si>
  <si>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</si>
  <si>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</si>
  <si>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</si>
  <si>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</si>
  <si>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</si>
  <si>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</si>
  <si>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</si>
  <si>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</si>
  <si>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</si>
  <si>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</si>
  <si>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</si>
  <si>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</si>
  <si>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</si>
  <si>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</si>
  <si>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</si>
  <si>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</si>
  <si>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</si>
  <si>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</si>
  <si>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</si>
  <si>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</si>
  <si>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</si>
  <si>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</si>
  <si>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</si>
  <si>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</si>
  <si>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</si>
  <si>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</si>
  <si>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</si>
  <si>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</si>
  <si>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</si>
  <si>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</si>
  <si>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</si>
  <si>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</si>
  <si>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</si>
  <si>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</si>
  <si>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</si>
  <si>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</si>
  <si>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</si>
  <si>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</si>
  <si>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</si>
  <si>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</si>
  <si>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</si>
  <si>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</si>
  <si>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</si>
  <si>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</si>
  <si>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</si>
  <si>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</si>
  <si>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</si>
  <si>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</si>
  <si>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</si>
  <si>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</si>
  <si>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</si>
  <si>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</si>
  <si>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</si>
  <si>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</si>
  <si>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</si>
  <si>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</si>
  <si>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</si>
  <si>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</si>
  <si>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</si>
  <si>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</si>
  <si>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</si>
  <si>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</si>
  <si>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</si>
  <si>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</si>
  <si>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</si>
  <si>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</si>
  <si>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</si>
  <si>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</si>
  <si>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</si>
  <si>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</si>
  <si>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</si>
  <si>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</si>
  <si>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</si>
  <si>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</si>
  <si>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</si>
  <si>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</si>
  <si>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</si>
  <si>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</si>
  <si>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</si>
  <si>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</si>
  <si>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</si>
  <si>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</si>
  <si>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</si>
  <si>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</si>
  <si>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</si>
  <si>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</si>
  <si>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</si>
  <si>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</si>
  <si>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</si>
  <si>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</si>
  <si>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</si>
  <si>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</si>
  <si>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</si>
  <si>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</si>
  <si>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</si>
  <si>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</si>
  <si>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</si>
  <si>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</si>
  <si>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</si>
  <si>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</si>
  <si>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</si>
  <si>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</si>
  <si>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</si>
  <si>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</si>
  <si>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</si>
  <si>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</si>
  <si>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</si>
  <si>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</si>
  <si>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</si>
  <si>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</si>
  <si>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</si>
  <si>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</si>
  <si>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</si>
  <si>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</si>
  <si>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</si>
  <si>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</si>
  <si>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</si>
  <si>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</si>
  <si>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</si>
  <si>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</si>
  <si>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</si>
  <si>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</si>
  <si>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</si>
  <si>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</si>
  <si>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</si>
  <si>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</si>
  <si>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</si>
  <si>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</si>
  <si>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</si>
  <si>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</si>
  <si>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</si>
  <si>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</si>
  <si>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</si>
  <si>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</si>
  <si>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</si>
  <si>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</si>
  <si>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</si>
  <si>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</si>
  <si>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</si>
  <si>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</si>
  <si>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</si>
  <si>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</si>
  <si>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</si>
  <si>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</si>
  <si>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</si>
  <si>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</si>
  <si>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</si>
  <si>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</si>
  <si>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</si>
  <si>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</si>
  <si>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</si>
  <si>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</si>
  <si>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</si>
  <si>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</si>
  <si>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</si>
  <si>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</si>
  <si>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</si>
  <si>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</si>
  <si>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</si>
  <si>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</si>
  <si>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</si>
  <si>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</si>
  <si>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</si>
  <si>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</si>
  <si>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</si>
  <si>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</si>
  <si>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</si>
  <si>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</si>
  <si>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</si>
  <si>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</si>
  <si>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</si>
  <si>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</si>
  <si>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</si>
  <si>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</si>
  <si>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</si>
  <si>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</si>
  <si>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</si>
  <si>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</si>
  <si>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</si>
  <si>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</si>
  <si>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</si>
  <si>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</si>
  <si>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</si>
  <si>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</si>
  <si>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</si>
  <si>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</si>
  <si>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</si>
  <si>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</si>
  <si>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</si>
  <si>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</si>
  <si>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</si>
  <si>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</si>
  <si>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</si>
  <si>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</si>
  <si>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</si>
  <si>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</si>
  <si>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</si>
  <si>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</si>
  <si>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</si>
  <si>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</si>
  <si>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</si>
  <si>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</si>
  <si>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</si>
  <si>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</si>
  <si>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</si>
  <si>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</si>
  <si>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</si>
  <si>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</si>
  <si>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</si>
  <si>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</si>
  <si>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</si>
  <si>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</si>
  <si>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</si>
  <si>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</si>
  <si>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</si>
  <si>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</si>
  <si>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</si>
  <si>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</si>
  <si>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</si>
  <si>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</si>
  <si>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</si>
  <si>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</si>
  <si>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</si>
  <si>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</si>
  <si>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</si>
  <si>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</si>
  <si>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</si>
  <si>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</si>
  <si>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</si>
  <si>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</si>
  <si>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</si>
  <si>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</si>
  <si>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</si>
  <si>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</si>
  <si>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</si>
  <si>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</si>
  <si>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</si>
  <si>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</si>
  <si>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</si>
  <si>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</si>
  <si>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</si>
  <si>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</si>
  <si>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</si>
  <si>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</si>
  <si>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</si>
  <si>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</si>
  <si>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</si>
  <si>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</si>
  <si>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</si>
  <si>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</si>
  <si>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</si>
  <si>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</si>
  <si>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</si>
  <si>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</si>
  <si>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</si>
  <si>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</si>
  <si>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</si>
  <si>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</si>
  <si>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</si>
  <si>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</si>
  <si>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</si>
  <si>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</si>
  <si>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</si>
  <si>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</si>
  <si>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</si>
  <si>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</si>
  <si>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</si>
  <si>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</si>
  <si>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</si>
  <si>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</si>
  <si>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</si>
  <si>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</si>
  <si>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</si>
  <si>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</si>
  <si>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</si>
  <si>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</si>
  <si>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</si>
  <si>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</si>
  <si>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</si>
  <si>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</si>
  <si>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</si>
  <si>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</si>
  <si>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</si>
  <si>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</si>
  <si>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</si>
  <si>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</si>
  <si>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</si>
  <si>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</si>
  <si>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</si>
  <si>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</si>
  <si>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</si>
  <si>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</si>
  <si>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</si>
  <si>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</si>
  <si>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</si>
  <si>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</si>
  <si>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</si>
  <si>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</si>
  <si>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</si>
  <si>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</si>
  <si>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</si>
  <si>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</si>
  <si>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</si>
  <si>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</si>
  <si>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</si>
  <si>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</si>
  <si>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</si>
  <si>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</si>
  <si>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</si>
  <si>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</si>
  <si>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</si>
  <si>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</si>
  <si>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</si>
  <si>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</si>
  <si>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</si>
  <si>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</si>
  <si>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</si>
  <si>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</si>
  <si>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</si>
  <si>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</si>
  <si>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</si>
  <si>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</si>
  <si>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</si>
  <si>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</si>
  <si>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</si>
  <si>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</si>
  <si>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</si>
  <si>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</si>
  <si>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</si>
  <si>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</si>
  <si>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</si>
  <si>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</si>
  <si>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</si>
  <si>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</si>
  <si>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</si>
  <si>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</si>
  <si>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</si>
  <si>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</si>
  <si>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</si>
  <si>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</si>
  <si>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</si>
  <si>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</si>
  <si>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</si>
  <si>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</si>
  <si>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</si>
  <si>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</si>
  <si>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</si>
  <si>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</si>
  <si>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</si>
  <si>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</si>
  <si>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</si>
  <si>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</si>
  <si>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</si>
  <si>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</si>
  <si>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</si>
  <si>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</si>
  <si>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</si>
  <si>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</si>
  <si>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</si>
  <si>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</si>
  <si>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</si>
  <si>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</si>
  <si>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</si>
  <si>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</si>
  <si>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</si>
  <si>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</si>
  <si>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</si>
  <si>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</si>
  <si>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</si>
  <si>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</si>
  <si>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</si>
  <si>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</si>
  <si>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</si>
  <si>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</si>
  <si>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</si>
  <si>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</si>
  <si>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</si>
  <si>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</si>
  <si>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</si>
  <si>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</si>
  <si>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</si>
  <si>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</si>
  <si>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</si>
  <si>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</si>
  <si>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</si>
  <si>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</si>
  <si>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</si>
  <si>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</si>
  <si>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</si>
  <si>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</si>
  <si>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</si>
  <si>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</si>
  <si>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</si>
  <si>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</si>
  <si>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</si>
  <si>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</si>
  <si>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</si>
  <si>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</si>
  <si>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</si>
  <si>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</si>
  <si>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</si>
  <si>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</si>
  <si>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</si>
  <si>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</si>
  <si>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</si>
  <si>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</si>
  <si>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</si>
  <si>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</si>
  <si>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</si>
  <si>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</si>
  <si>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</si>
  <si>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</si>
  <si>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</si>
  <si>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</si>
  <si>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</si>
  <si>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</si>
  <si>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</si>
  <si>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</si>
  <si>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</si>
  <si>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</si>
  <si>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</si>
  <si>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</si>
  <si>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</si>
  <si>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</si>
  <si>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</si>
  <si>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</si>
  <si>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</si>
  <si>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</si>
  <si>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</si>
  <si>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</si>
  <si>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</si>
  <si>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</si>
  <si>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</si>
  <si>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</si>
  <si>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</si>
  <si>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</si>
  <si>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</si>
  <si>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</si>
  <si>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</si>
  <si>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</si>
  <si>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</si>
  <si>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</si>
  <si>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</si>
  <si>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</si>
  <si>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</si>
  <si>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</si>
  <si>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</si>
  <si>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</si>
  <si>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</si>
  <si>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</si>
  <si>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</si>
  <si>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</si>
  <si>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</si>
  <si>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</si>
  <si>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</si>
  <si>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</si>
  <si>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</si>
  <si>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</si>
  <si>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</si>
  <si>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</si>
  <si>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</si>
  <si>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</si>
  <si>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</si>
  <si>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</si>
  <si>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</si>
  <si>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</si>
  <si>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</si>
  <si>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</si>
  <si>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</si>
  <si>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</si>
  <si>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</si>
  <si>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</si>
  <si>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</si>
  <si>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</si>
  <si>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</si>
  <si>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</si>
  <si>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</si>
  <si>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</si>
  <si>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</si>
  <si>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</si>
  <si>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</si>
  <si>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</si>
  <si>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</si>
  <si>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</si>
  <si>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</si>
  <si>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</si>
  <si>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</si>
  <si>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</si>
  <si>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</si>
  <si>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</si>
  <si>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</si>
  <si>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</si>
  <si>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</si>
  <si>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</si>
  <si>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</si>
  <si>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</si>
  <si>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</si>
  <si>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</si>
  <si>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</si>
  <si>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</si>
  <si>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</si>
  <si>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</si>
  <si>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</si>
  <si>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</si>
  <si>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</si>
  <si>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</si>
  <si>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</si>
  <si>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</si>
  <si>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</si>
  <si>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</si>
  <si>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</si>
  <si>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</si>
  <si>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</si>
  <si>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</si>
  <si>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</si>
  <si>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</si>
  <si>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</si>
  <si>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</si>
  <si>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</si>
  <si>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</si>
  <si>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</si>
  <si>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</si>
  <si>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</si>
  <si>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</si>
  <si>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</si>
  <si>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</si>
  <si>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</si>
  <si>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</si>
  <si>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</si>
  <si>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</si>
  <si>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</si>
  <si>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</si>
  <si>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</si>
  <si>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</si>
  <si>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</si>
  <si>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</si>
  <si>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</si>
  <si>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</si>
  <si>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</si>
  <si>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</si>
  <si>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</si>
  <si>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</si>
  <si>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</si>
  <si>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</si>
  <si>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</si>
  <si>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</si>
  <si>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</si>
  <si>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</si>
  <si>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</si>
  <si>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</si>
  <si>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</si>
  <si>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</si>
  <si>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</si>
  <si>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</si>
  <si>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</si>
  <si>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</si>
  <si>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</si>
  <si>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</si>
  <si>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</si>
  <si>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</si>
  <si>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</si>
  <si>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</si>
  <si>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</si>
  <si>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</si>
  <si>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</si>
  <si>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</si>
  <si>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</si>
  <si>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</si>
  <si>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</si>
  <si>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</si>
  <si>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</si>
  <si>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</si>
  <si>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</si>
  <si>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</si>
  <si>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</si>
  <si>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</si>
  <si>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</si>
  <si>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</si>
  <si>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</si>
  <si>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</si>
  <si>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</si>
  <si>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</si>
  <si>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</si>
  <si>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</si>
  <si>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</si>
  <si>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</si>
  <si>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</si>
  <si>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</si>
  <si>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</si>
  <si>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</si>
  <si>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</si>
  <si>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</si>
  <si>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</si>
  <si>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</si>
  <si>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</si>
  <si>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</si>
  <si>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</si>
  <si>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</si>
  <si>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</si>
  <si>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</si>
  <si>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</si>
  <si>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</si>
  <si>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</si>
  <si>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</si>
  <si>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</si>
  <si>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</si>
  <si>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</si>
  <si>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</si>
  <si>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</si>
  <si>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</si>
  <si>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</si>
  <si>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</si>
  <si>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</si>
  <si>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</si>
  <si>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</si>
  <si>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</si>
  <si>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</si>
  <si>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</si>
  <si>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</si>
  <si>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</si>
  <si>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</si>
  <si>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</si>
  <si>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</si>
  <si>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</si>
  <si>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</si>
  <si>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</si>
  <si>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</si>
  <si>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</si>
  <si>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</si>
  <si>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</si>
  <si>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</si>
  <si>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</si>
  <si>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</si>
  <si>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</si>
  <si>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</si>
  <si>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</si>
  <si>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</si>
  <si>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</si>
  <si>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</si>
  <si>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</si>
  <si>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</si>
  <si>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</si>
  <si>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</si>
  <si>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</si>
  <si>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</si>
  <si>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</si>
  <si>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</si>
  <si>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</si>
  <si>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</si>
  <si>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</si>
  <si>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</si>
  <si>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</si>
  <si>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</si>
  <si>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</si>
  <si>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</si>
  <si>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</si>
  <si>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</si>
  <si>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</si>
  <si>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</si>
  <si>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</si>
  <si>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</si>
  <si>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</si>
  <si>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</si>
  <si>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</si>
  <si>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</si>
  <si>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</si>
  <si>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</si>
  <si>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</si>
  <si>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</si>
  <si>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</si>
  <si>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</si>
  <si>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</si>
  <si>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</si>
  <si>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</si>
  <si>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</si>
  <si>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</si>
  <si>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</si>
  <si>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</si>
  <si>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</si>
  <si>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</si>
  <si>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</si>
  <si>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</si>
  <si>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</si>
  <si>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</si>
  <si>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</si>
  <si>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</si>
  <si>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</si>
  <si>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</si>
  <si>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</si>
  <si>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</si>
  <si>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</si>
  <si>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</si>
  <si>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</si>
  <si>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</si>
  <si>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</si>
  <si>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</si>
  <si>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</si>
  <si>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</si>
  <si>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</si>
  <si>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</si>
  <si>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</si>
  <si>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</si>
  <si>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</si>
  <si>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</si>
  <si>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</si>
  <si>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</si>
  <si>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</si>
  <si>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</si>
  <si>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</si>
  <si>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</si>
  <si>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</si>
  <si>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</si>
  <si>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</si>
  <si>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</si>
  <si>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</si>
  <si>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</si>
  <si>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</si>
  <si>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</si>
  <si>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</si>
  <si>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</si>
  <si>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</si>
  <si>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</si>
  <si>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</si>
  <si>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</si>
  <si>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</si>
  <si>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</si>
  <si>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</si>
  <si>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</si>
  <si>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</si>
  <si>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</si>
  <si>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</si>
  <si>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</si>
  <si>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</si>
  <si>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</si>
  <si>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</si>
  <si>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</si>
  <si>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</si>
  <si>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</si>
  <si>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</si>
  <si>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</si>
  <si>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</si>
  <si>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</si>
  <si>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</si>
  <si>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</si>
  <si>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</si>
  <si>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</si>
  <si>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</si>
  <si>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</si>
  <si>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</si>
  <si>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</si>
  <si>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</si>
  <si>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</si>
  <si>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</si>
  <si>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</si>
  <si>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</si>
  <si>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</si>
  <si>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</si>
  <si>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</si>
  <si>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</si>
  <si>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</si>
  <si>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</si>
  <si>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</si>
  <si>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</si>
  <si>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</si>
  <si>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</si>
  <si>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</si>
  <si>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</si>
  <si>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</si>
  <si>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</si>
  <si>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</si>
  <si>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</si>
  <si>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</si>
  <si>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</si>
  <si>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</si>
  <si>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</si>
  <si>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</si>
  <si>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</si>
  <si>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</si>
  <si>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</si>
  <si>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</si>
  <si>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</si>
  <si>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</si>
  <si>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</si>
  <si>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</si>
  <si>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</si>
  <si>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</si>
  <si>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</si>
  <si>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</si>
  <si>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</si>
  <si>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</si>
  <si>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</si>
  <si>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</si>
  <si>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</si>
  <si>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</si>
  <si>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</si>
  <si>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</si>
  <si>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</si>
  <si>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</si>
  <si>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</si>
  <si>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</si>
  <si>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</si>
  <si>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</si>
  <si>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</si>
  <si>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</si>
  <si>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</si>
  <si>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</si>
  <si>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</si>
  <si>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</si>
  <si>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</si>
  <si>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</si>
  <si>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</si>
  <si>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</si>
  <si>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</si>
  <si>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</si>
  <si>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</si>
  <si>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</si>
  <si>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</si>
  <si>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</si>
  <si>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</si>
  <si>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</si>
  <si>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</si>
  <si>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</si>
  <si>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</si>
  <si>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</si>
  <si>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</si>
  <si>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</si>
  <si>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</si>
  <si>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</si>
  <si>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</si>
  <si>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</si>
  <si>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</si>
  <si>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</si>
  <si>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</si>
  <si>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</si>
  <si>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</si>
  <si>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</si>
  <si>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</si>
  <si>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</si>
  <si>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</si>
  <si>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</si>
  <si>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</si>
  <si>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</si>
  <si>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</si>
  <si>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</si>
  <si>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</si>
  <si>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</si>
  <si>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</si>
  <si>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</si>
  <si>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</si>
  <si>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</si>
  <si>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</si>
  <si>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</si>
  <si>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</si>
  <si>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</si>
  <si>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</si>
  <si>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</si>
  <si>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</si>
  <si>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</si>
  <si>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</si>
  <si>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</si>
  <si>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</si>
  <si>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</si>
  <si>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</si>
  <si>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</si>
  <si>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</si>
  <si>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</si>
  <si>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</si>
  <si>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</si>
  <si>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</si>
  <si>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</si>
  <si>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</si>
  <si>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</si>
  <si>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</si>
  <si>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</si>
  <si>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</si>
  <si>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</si>
  <si>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</si>
  <si>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</si>
  <si>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</si>
  <si>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</si>
  <si>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</si>
  <si>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</si>
  <si>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</si>
  <si>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</si>
  <si>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</si>
  <si>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</si>
  <si>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</si>
  <si>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</si>
  <si>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</si>
  <si>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</si>
  <si>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</si>
  <si>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</si>
  <si>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</si>
  <si>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</si>
  <si>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</si>
  <si>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</si>
  <si>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</si>
  <si>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</si>
  <si>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</si>
  <si>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</si>
  <si>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</si>
  <si>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</si>
  <si>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</si>
  <si>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</si>
  <si>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</si>
  <si>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</si>
  <si>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</si>
  <si>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</si>
  <si>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</si>
  <si>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</si>
  <si>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</si>
  <si>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</si>
  <si>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</si>
  <si>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</si>
  <si>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</si>
  <si>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</si>
  <si>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</si>
  <si>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</si>
  <si>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</si>
  <si>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</si>
  <si>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</si>
  <si>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</si>
  <si>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</si>
  <si>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</si>
  <si>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</si>
  <si>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</si>
  <si>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</si>
  <si>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</si>
  <si>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</si>
  <si>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</si>
  <si>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</si>
  <si>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</si>
  <si>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</si>
  <si>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</si>
  <si>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</si>
  <si>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</si>
  <si>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</si>
  <si>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</si>
  <si>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</si>
  <si>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</si>
  <si>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</si>
  <si>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</si>
  <si>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</si>
  <si>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</si>
  <si>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</si>
  <si>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</si>
  <si>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</si>
  <si>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</si>
  <si>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</si>
  <si>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</si>
  <si>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</si>
  <si>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</si>
  <si>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</si>
  <si>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</si>
  <si>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</si>
  <si>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</si>
  <si>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</si>
  <si>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</si>
  <si>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</si>
  <si>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</si>
  <si>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</si>
  <si>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</si>
  <si>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</si>
  <si>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</si>
  <si>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</si>
  <si>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</si>
  <si>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</si>
  <si>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</si>
  <si>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</si>
  <si>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</si>
  <si>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</si>
  <si>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</si>
  <si>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</si>
  <si>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</si>
  <si>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</si>
  <si>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</si>
  <si>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</si>
  <si>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</si>
  <si>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</si>
  <si>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</si>
  <si>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</si>
  <si>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</si>
  <si>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</si>
  <si>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</si>
  <si>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</si>
  <si>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</si>
  <si>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</si>
  <si>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</si>
  <si>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</si>
  <si>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</si>
  <si>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</si>
  <si>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</si>
  <si>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</si>
  <si>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</si>
  <si>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</si>
  <si>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</si>
  <si>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</si>
  <si>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</si>
  <si>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</si>
  <si>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</si>
  <si>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</si>
  <si>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</si>
  <si>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</si>
  <si>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</si>
  <si>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</si>
  <si>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</si>
  <si>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</si>
  <si>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</si>
  <si>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</si>
  <si>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</si>
  <si>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</si>
  <si>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</si>
  <si>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</si>
  <si>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</si>
  <si>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</si>
  <si>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</si>
  <si>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</si>
  <si>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</si>
  <si>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</si>
  <si>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</si>
  <si>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</si>
  <si>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</si>
  <si>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</si>
  <si>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</si>
  <si>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</si>
  <si>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</si>
  <si>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</si>
  <si>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</si>
  <si>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</si>
  <si>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</si>
  <si>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</si>
  <si>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</si>
  <si>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</si>
  <si>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</si>
  <si>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</si>
  <si>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</si>
  <si>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</si>
  <si>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</si>
  <si>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</si>
  <si>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</si>
  <si>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</si>
  <si>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</si>
  <si>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</si>
  <si>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</si>
  <si>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</si>
  <si>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</si>
  <si>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</si>
  <si>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</si>
  <si>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</si>
  <si>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</si>
  <si>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</si>
  <si>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</si>
  <si>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</si>
  <si>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</si>
  <si>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</si>
  <si>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</si>
  <si>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</si>
  <si>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</si>
  <si>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</si>
  <si>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</si>
  <si>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</si>
  <si>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</si>
  <si>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</si>
  <si>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</si>
  <si>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</si>
  <si>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</si>
  <si>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</si>
  <si>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</si>
  <si>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</si>
  <si>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</si>
  <si>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</si>
  <si>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</si>
  <si>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</si>
  <si>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</si>
  <si>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</si>
  <si>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</si>
  <si>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</si>
  <si>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</si>
  <si>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</si>
  <si>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</si>
  <si>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</si>
  <si>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</si>
  <si>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</si>
  <si>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</si>
  <si>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</si>
  <si>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</si>
  <si>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</si>
  <si>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</si>
  <si>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</si>
  <si>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</si>
  <si>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</si>
  <si>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</si>
  <si>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</si>
  <si>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</si>
  <si>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</si>
  <si>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</si>
  <si>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</si>
  <si>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</si>
  <si>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</si>
  <si>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</si>
  <si>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</si>
  <si>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</si>
  <si>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</si>
  <si>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</si>
  <si>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</si>
  <si>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</si>
  <si>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</si>
  <si>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</si>
  <si>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</si>
  <si>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</si>
  <si>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</si>
  <si>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</si>
  <si>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</si>
  <si>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</si>
  <si>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</si>
  <si>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</si>
  <si>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</si>
  <si>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</si>
  <si>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</si>
  <si>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</si>
  <si>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</si>
  <si>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</si>
  <si>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</si>
  <si>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</si>
  <si>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</si>
  <si>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</si>
  <si>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</si>
  <si>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</si>
  <si>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</si>
  <si>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</si>
  <si>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</si>
  <si>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</si>
  <si>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</si>
  <si>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</si>
  <si>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</si>
  <si>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</si>
  <si>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</si>
  <si>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</si>
  <si>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</si>
  <si>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</si>
  <si>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</si>
  <si>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</si>
  <si>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</si>
  <si>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</si>
  <si>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</si>
  <si>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</si>
  <si>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</si>
  <si>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</si>
  <si>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</si>
  <si>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</si>
  <si>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</si>
  <si>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</si>
  <si>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</si>
  <si>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</si>
  <si>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</si>
  <si>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</si>
  <si>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</si>
  <si>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</si>
  <si>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</si>
  <si>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</si>
  <si>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</si>
  <si>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</si>
  <si>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</si>
  <si>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</si>
  <si>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</si>
  <si>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</si>
  <si>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</si>
  <si>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</si>
  <si>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</si>
  <si>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</si>
  <si>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</si>
  <si>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</si>
  <si>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</si>
  <si>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</si>
  <si>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</si>
  <si>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</si>
  <si>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</si>
  <si>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</si>
  <si>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</si>
  <si>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</si>
  <si>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</si>
  <si>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</si>
  <si>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</si>
  <si>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</si>
  <si>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</si>
  <si>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</si>
  <si>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</si>
  <si>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</si>
  <si>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</si>
  <si>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</si>
  <si>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</si>
  <si>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</si>
  <si>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</si>
  <si>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</si>
  <si>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</si>
  <si>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</si>
  <si>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</si>
  <si>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</si>
  <si>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</si>
  <si>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</si>
  <si>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</si>
  <si>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</si>
  <si>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</si>
  <si>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</si>
  <si>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</si>
  <si>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</si>
  <si>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</si>
  <si>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</si>
  <si>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</si>
  <si>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</si>
  <si>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</si>
  <si>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</si>
  <si>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</si>
  <si>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</si>
  <si>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</si>
  <si>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</si>
  <si>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</si>
  <si>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</si>
  <si>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</si>
  <si>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</si>
  <si>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</si>
  <si>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</si>
  <si>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</si>
  <si>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</si>
  <si>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</si>
  <si>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</si>
  <si>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</si>
  <si>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</si>
  <si>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</si>
  <si>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</si>
  <si>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</si>
  <si>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</si>
  <si>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</si>
  <si>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</si>
  <si>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</si>
  <si>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</si>
  <si>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</si>
  <si>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</si>
  <si>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</si>
  <si>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</si>
  <si>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</si>
  <si>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</si>
  <si>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</si>
  <si>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</si>
  <si>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</si>
  <si>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</si>
  <si>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</si>
  <si>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</si>
  <si>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</si>
  <si>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</si>
  <si>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</si>
  <si>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</si>
  <si>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</si>
  <si>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</si>
  <si>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</si>
  <si>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</si>
  <si>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</si>
  <si>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</si>
  <si>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</si>
  <si>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</si>
  <si>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</si>
  <si>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</si>
  <si>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</si>
  <si>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</si>
  <si>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</si>
  <si>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</si>
  <si>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</si>
  <si>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</si>
  <si>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</si>
  <si>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</si>
  <si>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</si>
  <si>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</si>
  <si>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</si>
  <si>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</si>
  <si>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</si>
  <si>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</si>
  <si>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</si>
  <si>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</si>
  <si>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</si>
  <si>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</si>
  <si>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</si>
  <si>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</si>
  <si>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</si>
  <si>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</si>
  <si>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</si>
  <si>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</si>
  <si>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</si>
  <si>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</si>
  <si>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</si>
  <si>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</si>
  <si>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</si>
  <si>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</si>
  <si>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</si>
  <si>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</si>
  <si>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</si>
  <si>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</si>
  <si>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</si>
  <si>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</si>
  <si>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</si>
  <si>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</si>
  <si>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</si>
  <si>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</si>
  <si>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</si>
  <si>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</si>
  <si>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</si>
  <si>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</si>
  <si>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</si>
  <si>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</si>
  <si>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</si>
  <si>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</si>
  <si>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</si>
  <si>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</si>
  <si>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</si>
  <si>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</si>
  <si>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</si>
  <si>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</si>
  <si>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</si>
  <si>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</si>
  <si>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</si>
  <si>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</si>
  <si>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</si>
  <si>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</si>
  <si>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</si>
  <si>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</si>
  <si>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</si>
  <si>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</si>
  <si>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</si>
  <si>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</si>
  <si>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</si>
  <si>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</si>
  <si>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</si>
  <si>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</si>
  <si>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</si>
  <si>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</si>
  <si>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</si>
  <si>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</si>
  <si>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</si>
  <si>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</si>
  <si>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</si>
  <si>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</si>
  <si>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</si>
  <si>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</si>
  <si>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</si>
  <si>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</si>
  <si>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</si>
  <si>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</si>
  <si>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</si>
  <si>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</si>
  <si>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</si>
  <si>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</si>
  <si>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</si>
  <si>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</si>
  <si>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</si>
  <si>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</si>
  <si>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</si>
  <si>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</si>
  <si>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</si>
  <si>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</si>
  <si>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</si>
  <si>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</si>
  <si>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</si>
  <si>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</si>
  <si>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</si>
  <si>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</si>
  <si>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</si>
  <si>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</si>
  <si>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</si>
  <si>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</si>
  <si>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</si>
  <si>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</si>
  <si>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</si>
  <si>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</si>
  <si>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</si>
  <si>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</si>
  <si>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</si>
  <si>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</si>
  <si>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</si>
  <si>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</si>
  <si>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</si>
  <si>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</si>
  <si>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</si>
  <si>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</si>
  <si>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</si>
  <si>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</si>
  <si>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</si>
  <si>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</si>
  <si>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</si>
  <si>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</si>
  <si>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</si>
  <si>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</si>
  <si>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</si>
  <si>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</si>
  <si>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</si>
  <si>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</si>
  <si>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</si>
  <si>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</si>
  <si>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</si>
  <si>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</si>
  <si>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</si>
  <si>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</si>
  <si>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</si>
  <si>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</si>
  <si>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</si>
  <si>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</si>
  <si>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</si>
  <si>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</si>
  <si>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</si>
  <si>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</si>
  <si>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</si>
  <si>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</si>
  <si>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</si>
  <si>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</si>
  <si>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</si>
  <si>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</si>
  <si>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</si>
  <si>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</si>
  <si>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</si>
  <si>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</si>
  <si>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</si>
  <si>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</si>
  <si>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</si>
  <si>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</si>
  <si>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</si>
  <si>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</si>
  <si>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</si>
  <si>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</si>
  <si>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</si>
  <si>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</si>
  <si>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</si>
  <si>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</si>
  <si>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</si>
  <si>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</si>
  <si>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</si>
  <si>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</si>
  <si>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</si>
  <si>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</si>
  <si>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</si>
  <si>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</si>
  <si>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</si>
  <si>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</si>
  <si>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</si>
  <si>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</si>
  <si>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</si>
  <si>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</si>
  <si>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</si>
  <si>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</si>
  <si>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</si>
  <si>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</si>
  <si>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</si>
  <si>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</si>
  <si>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</si>
  <si>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</si>
  <si>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</si>
  <si>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</si>
  <si>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</si>
  <si>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</si>
  <si>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</si>
  <si>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</si>
  <si>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</si>
  <si>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</si>
  <si>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</si>
  <si>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</si>
  <si>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</si>
  <si>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</si>
  <si>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</si>
  <si>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</si>
  <si>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</si>
  <si>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</si>
  <si>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</si>
  <si>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</si>
  <si>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</si>
  <si>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</si>
  <si>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</si>
  <si>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</si>
  <si>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</si>
  <si>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</si>
  <si>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</si>
  <si>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</si>
  <si>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</si>
  <si>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</si>
  <si>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</si>
  <si>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</si>
  <si>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</si>
  <si>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</si>
  <si>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</si>
  <si>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</si>
  <si>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</si>
  <si>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</si>
  <si>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</si>
  <si>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</si>
  <si>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</si>
  <si>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</si>
  <si>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</si>
  <si>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</si>
  <si>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</si>
  <si>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</si>
  <si>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</si>
  <si>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</si>
  <si>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</si>
  <si>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</si>
  <si>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</si>
  <si>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</si>
  <si>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</si>
  <si>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</si>
  <si>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</si>
  <si>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</si>
  <si>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</si>
  <si>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</si>
  <si>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</si>
  <si>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</si>
  <si>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</si>
  <si>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</si>
  <si>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</si>
  <si>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</si>
  <si>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</si>
  <si>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</si>
  <si>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</si>
  <si>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</si>
  <si>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</si>
  <si>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</si>
  <si>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</si>
  <si>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</si>
  <si>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</si>
  <si>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</si>
  <si>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</si>
  <si>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</si>
  <si>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</si>
  <si>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</si>
  <si>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</si>
  <si>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</si>
  <si>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</si>
  <si>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</si>
  <si>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</si>
  <si>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</si>
  <si>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</si>
  <si>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</si>
  <si>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</si>
  <si>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</si>
  <si>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</si>
  <si>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</si>
  <si>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</si>
  <si>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</si>
  <si>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</si>
  <si>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</si>
  <si>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</si>
  <si>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</si>
  <si>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</si>
  <si>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</si>
  <si>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</si>
  <si>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</si>
  <si>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</si>
  <si>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</si>
  <si>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</si>
  <si>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</si>
  <si>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</si>
  <si>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</si>
  <si>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</si>
  <si>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</si>
  <si>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</si>
  <si>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</si>
  <si>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</si>
  <si>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</si>
  <si>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</si>
  <si>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</si>
  <si>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</si>
  <si>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</si>
  <si>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</si>
  <si>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</si>
  <si>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</si>
  <si>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</si>
  <si>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</si>
  <si>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</si>
  <si>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</si>
  <si>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</si>
  <si>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</si>
  <si>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</si>
  <si>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</si>
  <si>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</si>
  <si>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</si>
  <si>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</si>
  <si>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</si>
  <si>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</si>
  <si>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</si>
  <si>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</si>
  <si>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</si>
  <si>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</si>
  <si>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</si>
  <si>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</si>
  <si>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</si>
  <si>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</si>
  <si>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</si>
  <si>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</si>
  <si>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</si>
  <si>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</si>
  <si>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</si>
  <si>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</si>
  <si>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</si>
  <si>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</si>
  <si>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</si>
  <si>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</si>
  <si>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</si>
  <si>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</si>
  <si>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</si>
  <si>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</si>
  <si>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</si>
  <si>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</si>
  <si>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</si>
  <si>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</si>
  <si>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</si>
  <si>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</si>
  <si>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</si>
  <si>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</si>
  <si>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</si>
  <si>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</si>
  <si>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</si>
  <si>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</si>
  <si>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</si>
  <si>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</si>
  <si>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</si>
  <si>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</si>
  <si>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</si>
  <si>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</si>
  <si>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</si>
  <si>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</si>
  <si>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</si>
  <si>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</si>
  <si>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</si>
  <si>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</si>
  <si>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</si>
  <si>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</si>
  <si>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</si>
  <si>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</si>
  <si>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</si>
  <si>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</si>
  <si>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</si>
  <si>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</si>
  <si>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</si>
  <si>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</si>
  <si>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</si>
  <si>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</si>
  <si>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</si>
  <si>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</si>
  <si>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</si>
  <si>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</si>
  <si>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</si>
  <si>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</si>
  <si>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</si>
  <si>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</si>
  <si>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</si>
  <si>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</si>
  <si>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</si>
  <si>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</si>
  <si>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</si>
  <si>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</si>
  <si>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</si>
  <si>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</si>
  <si>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</si>
  <si>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</si>
  <si>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</si>
  <si>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</si>
  <si>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</si>
  <si>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</si>
  <si>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</si>
  <si>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</si>
  <si>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</si>
  <si>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</si>
  <si>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</si>
  <si>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</si>
  <si>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</si>
  <si>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</si>
  <si>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</si>
  <si>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</si>
  <si>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</si>
  <si>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</si>
  <si>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</si>
  <si>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</si>
  <si>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</si>
  <si>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</si>
  <si>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</si>
  <si>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</si>
  <si>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</si>
  <si>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</si>
  <si>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</si>
  <si>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</si>
  <si>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</si>
  <si>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</si>
  <si>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</si>
  <si>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</si>
  <si>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</si>
  <si>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</si>
  <si>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</si>
  <si>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</si>
  <si>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</si>
  <si>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</si>
  <si>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</si>
  <si>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</si>
  <si>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</si>
  <si>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</si>
  <si>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</si>
  <si>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</si>
  <si>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</si>
  <si>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</si>
  <si>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</si>
  <si>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</si>
  <si>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</si>
  <si>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</si>
  <si>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</si>
  <si>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</si>
  <si>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</si>
  <si>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</si>
  <si>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</si>
  <si>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</si>
  <si>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</si>
  <si>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</si>
  <si>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</si>
  <si>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</si>
  <si>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</si>
  <si>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</si>
  <si>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</si>
  <si>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</si>
  <si>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</si>
  <si>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</si>
  <si>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</si>
  <si>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</si>
  <si>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</si>
  <si>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</si>
  <si>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</si>
  <si>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</si>
  <si>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</si>
  <si>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</si>
  <si>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</si>
  <si>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</si>
  <si>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</si>
  <si>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</si>
  <si>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</si>
  <si>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</si>
  <si>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</si>
  <si>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</si>
  <si>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</si>
  <si>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</si>
  <si>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</si>
  <si>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</si>
  <si>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</si>
  <si>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</si>
  <si>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</si>
  <si>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</si>
  <si>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</si>
  <si>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</si>
  <si>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</si>
  <si>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</si>
  <si>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</si>
  <si>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</si>
  <si>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</si>
  <si>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</si>
  <si>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</si>
  <si>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</si>
  <si>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</si>
  <si>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</si>
  <si>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</si>
  <si>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</si>
  <si>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</si>
  <si>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</si>
  <si>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</si>
  <si>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</si>
  <si>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</si>
  <si>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</si>
  <si>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</si>
  <si>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</si>
  <si>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</si>
  <si>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</si>
  <si>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</si>
  <si>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</si>
  <si>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</si>
  <si>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</si>
  <si>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</si>
  <si>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</si>
  <si>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</si>
  <si>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</si>
  <si>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</si>
  <si>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</si>
  <si>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</si>
  <si>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</si>
  <si>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</si>
  <si>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</si>
  <si>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</si>
  <si>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</si>
  <si>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</si>
  <si>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</si>
  <si>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</si>
  <si>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</si>
  <si>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</si>
  <si>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</si>
  <si>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</si>
  <si>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</si>
  <si>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</si>
  <si>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</si>
  <si>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</si>
  <si>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</si>
  <si>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</si>
  <si>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</si>
  <si>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</si>
  <si>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</si>
  <si>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</si>
  <si>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</si>
  <si>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</si>
  <si>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</si>
  <si>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</si>
  <si>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</si>
  <si>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</si>
  <si>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</si>
  <si>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</si>
  <si>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</si>
  <si>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</si>
  <si>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</si>
  <si>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</si>
  <si>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</si>
  <si>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</si>
  <si>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</si>
  <si>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</si>
  <si>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</si>
  <si>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</si>
  <si>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</si>
  <si>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</si>
  <si>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</si>
  <si>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</si>
  <si>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</si>
  <si>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</si>
  <si>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</si>
  <si>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</si>
  <si>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</si>
  <si>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</si>
  <si>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</si>
  <si>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</si>
  <si>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</si>
  <si>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</si>
  <si>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</si>
  <si>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</si>
  <si>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</si>
  <si>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</si>
  <si>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</si>
  <si>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</si>
  <si>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</si>
  <si>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</si>
  <si>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</si>
  <si>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</si>
  <si>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</si>
  <si>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</si>
  <si>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</si>
  <si>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</si>
  <si>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</si>
  <si>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</si>
  <si>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</si>
  <si>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</si>
  <si>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</si>
  <si>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</si>
  <si>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</si>
  <si>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</si>
  <si>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</si>
  <si>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</si>
  <si>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</si>
  <si>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</si>
  <si>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</si>
  <si>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</si>
  <si>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</si>
  <si>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</si>
  <si>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</si>
  <si>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</si>
  <si>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</si>
  <si>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</si>
  <si>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</si>
  <si>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</si>
  <si>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</si>
  <si>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</si>
  <si>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</si>
  <si>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</si>
  <si>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</si>
  <si>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</si>
  <si>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</si>
  <si>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</si>
  <si>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</si>
  <si>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</si>
  <si>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</si>
  <si>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</si>
  <si>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</si>
  <si>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</si>
  <si>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</si>
  <si>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</si>
  <si>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</si>
  <si>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</si>
  <si>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</si>
  <si>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</si>
  <si>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</si>
  <si>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</si>
  <si>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</si>
  <si>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</si>
  <si>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</si>
  <si>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</si>
  <si>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</si>
  <si>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</si>
  <si>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</si>
  <si>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</si>
  <si>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</si>
  <si>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</si>
  <si>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</si>
  <si>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</si>
  <si>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</si>
  <si>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</si>
  <si>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</si>
  <si>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</si>
  <si>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</si>
  <si>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</si>
  <si>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</si>
  <si>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</si>
  <si>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</si>
  <si>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</si>
  <si>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</si>
  <si>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</si>
  <si>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</si>
  <si>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</si>
  <si>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</si>
  <si>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</si>
  <si>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</si>
  <si>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</si>
  <si>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</si>
  <si>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</si>
  <si>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</si>
  <si>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</si>
  <si>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</si>
  <si>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</si>
  <si>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</si>
  <si>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</si>
  <si>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</si>
  <si>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</si>
  <si>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</si>
  <si>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</si>
  <si>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</si>
  <si>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</si>
  <si>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</si>
  <si>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</si>
  <si>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</si>
  <si>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</si>
  <si>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</si>
  <si>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</si>
  <si>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</si>
  <si>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</si>
  <si>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</si>
  <si>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</si>
  <si>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</si>
  <si>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</si>
  <si>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</si>
  <si>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</si>
  <si>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</si>
  <si>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</si>
  <si>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</si>
  <si>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</si>
  <si>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</si>
  <si>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</si>
  <si>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</si>
  <si>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</si>
  <si>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</si>
  <si>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</si>
  <si>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</si>
  <si>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</si>
  <si>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</si>
  <si>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</si>
  <si>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</si>
  <si>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</si>
  <si>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</si>
  <si>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</si>
  <si>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</si>
  <si>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</si>
  <si>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</si>
  <si>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</si>
  <si>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</si>
  <si>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</si>
  <si>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</si>
  <si>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</si>
  <si>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</si>
  <si>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</si>
  <si>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</si>
  <si>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</si>
  <si>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</si>
  <si>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</si>
  <si>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</si>
  <si>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</si>
  <si>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</si>
  <si>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</si>
  <si>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</si>
  <si>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</si>
  <si>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</si>
  <si>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</si>
  <si>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</si>
  <si>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</si>
  <si>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</si>
  <si>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</si>
  <si>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</si>
  <si>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</si>
  <si>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</si>
  <si>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</si>
  <si>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</si>
  <si>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</si>
  <si>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</si>
  <si>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</si>
  <si>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</si>
  <si>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</si>
  <si>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</si>
  <si>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</si>
  <si>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</si>
  <si>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</si>
  <si>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</si>
  <si>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</si>
  <si>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</si>
  <si>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</si>
  <si>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</si>
  <si>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</si>
  <si>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</si>
  <si>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</si>
  <si>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</si>
  <si>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</si>
  <si>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</si>
  <si>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</si>
  <si>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</si>
  <si>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</si>
  <si>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</si>
  <si>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</si>
  <si>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</si>
  <si>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</si>
  <si>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</si>
  <si>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</si>
  <si>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</si>
  <si>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</si>
  <si>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</si>
  <si>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</si>
  <si>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</si>
  <si>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</si>
  <si>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</si>
  <si>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</si>
  <si>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</si>
  <si>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</si>
  <si>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</si>
  <si>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</si>
  <si>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</si>
  <si>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</si>
  <si>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</si>
  <si>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</si>
  <si>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</si>
  <si>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</si>
  <si>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</si>
  <si>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</si>
  <si>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</si>
  <si>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</si>
  <si>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</si>
  <si>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</si>
  <si>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</si>
  <si>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</si>
  <si>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</si>
  <si>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</si>
  <si>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</si>
  <si>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</si>
  <si>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</si>
  <si>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</si>
  <si>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</si>
  <si>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</si>
  <si>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</si>
  <si>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</si>
  <si>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</si>
  <si>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</si>
  <si>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</si>
  <si>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</si>
  <si>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</si>
  <si>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</si>
  <si>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</si>
  <si>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</si>
  <si>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</si>
  <si>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</si>
  <si>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</si>
  <si>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</si>
  <si>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</si>
  <si>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</si>
  <si>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</si>
  <si>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</si>
  <si>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</si>
  <si>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</si>
  <si>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</si>
  <si>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</si>
  <si>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</si>
  <si>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</si>
  <si>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</si>
  <si>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</si>
  <si>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</si>
  <si>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</si>
  <si>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</si>
  <si>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</si>
  <si>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</si>
  <si>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</si>
  <si>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</si>
  <si>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</si>
  <si>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</si>
  <si>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</si>
  <si>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</si>
  <si>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</si>
  <si>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</si>
  <si>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</si>
  <si>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</si>
  <si>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</si>
  <si>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</si>
  <si>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</si>
  <si>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</si>
  <si>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</si>
  <si>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</si>
  <si>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</si>
  <si>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</si>
  <si>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</si>
  <si>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</si>
  <si>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</si>
  <si>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</si>
  <si>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</si>
  <si>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</si>
  <si>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</si>
  <si>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</si>
  <si>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</si>
  <si>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</si>
  <si>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</si>
  <si>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</si>
  <si>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</si>
  <si>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</si>
  <si>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</si>
  <si>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</si>
  <si>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</si>
  <si>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</si>
  <si>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</si>
  <si>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</si>
  <si>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</si>
  <si>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</si>
  <si>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</si>
  <si>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</si>
  <si>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</si>
  <si>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</si>
  <si>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</si>
  <si>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</si>
  <si>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</si>
  <si>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</si>
  <si>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</si>
  <si>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</si>
  <si>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</si>
  <si>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</si>
  <si>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</si>
  <si>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</si>
  <si>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</si>
  <si>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</si>
  <si>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</si>
  <si>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</si>
  <si>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</si>
  <si>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</si>
  <si>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</si>
  <si>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</si>
  <si>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</si>
  <si>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</si>
  <si>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</si>
  <si>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</si>
  <si>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</si>
  <si>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</si>
  <si>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</si>
  <si>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</si>
  <si>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</si>
  <si>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</si>
  <si>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</si>
  <si>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</si>
  <si>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</si>
  <si>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</si>
  <si>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</si>
  <si>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</si>
  <si>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</si>
  <si>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</si>
  <si>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</si>
  <si>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</si>
  <si>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</si>
  <si>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</si>
  <si>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</si>
  <si>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</si>
  <si>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</si>
  <si>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</si>
  <si>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</si>
  <si>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</si>
  <si>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</si>
  <si>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</si>
  <si>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</si>
  <si>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</si>
  <si>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</si>
  <si>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</si>
  <si>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</si>
  <si>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</si>
  <si>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</si>
  <si>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</si>
  <si>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</si>
  <si>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</si>
  <si>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</si>
  <si>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</si>
  <si>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</si>
  <si>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</si>
  <si>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</si>
  <si>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</si>
  <si>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</si>
  <si>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</si>
  <si>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</si>
  <si>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</si>
  <si>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</si>
  <si>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</si>
  <si>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</si>
  <si>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</si>
  <si>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</si>
  <si>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</si>
  <si>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</si>
  <si>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</si>
  <si>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</si>
  <si>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</si>
  <si>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</si>
  <si>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</si>
  <si>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</si>
  <si>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</si>
  <si>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</si>
  <si>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</si>
  <si>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</si>
  <si>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</si>
  <si>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</si>
  <si>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</si>
  <si>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</si>
  <si>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</si>
  <si>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</si>
  <si>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</si>
  <si>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</si>
  <si>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</si>
  <si>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</si>
  <si>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</si>
  <si>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</si>
  <si>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</si>
  <si>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</si>
  <si>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</si>
  <si>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</si>
  <si>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</si>
  <si>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</si>
  <si>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</si>
  <si>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</si>
  <si>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</si>
  <si>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</si>
  <si>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</si>
  <si>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</si>
  <si>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</si>
  <si>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</si>
  <si>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</si>
  <si>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</si>
  <si>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</si>
  <si>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</si>
  <si>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</si>
  <si>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</si>
  <si>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</si>
  <si>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</si>
  <si>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</si>
  <si>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</si>
  <si>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</si>
  <si>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</si>
  <si>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</si>
  <si>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</si>
  <si>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</si>
  <si>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</si>
  <si>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</si>
  <si>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</si>
  <si>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</si>
  <si>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</si>
  <si>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</si>
  <si>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</si>
  <si>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</si>
  <si>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</si>
  <si>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</si>
  <si>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</si>
  <si>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</si>
  <si>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</si>
  <si>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</si>
  <si>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</si>
  <si>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</si>
  <si>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</si>
  <si>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</si>
  <si>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</si>
  <si>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</si>
  <si>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</si>
  <si>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</si>
  <si>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</si>
  <si>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</si>
  <si>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</si>
  <si>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</si>
  <si>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</si>
  <si>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</si>
  <si>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</si>
  <si>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</si>
  <si>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</si>
  <si>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</si>
  <si>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</si>
  <si>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</si>
  <si>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</si>
  <si>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</si>
  <si>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</si>
  <si>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</si>
  <si>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</si>
  <si>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</si>
  <si>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</si>
  <si>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</si>
  <si>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</si>
  <si>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</si>
  <si>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</si>
  <si>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</si>
  <si>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</si>
  <si>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</si>
  <si>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</si>
  <si>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</si>
  <si>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</si>
  <si>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</si>
  <si>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</si>
  <si>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</si>
  <si>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</si>
  <si>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</si>
  <si>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</si>
  <si>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</si>
  <si>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</si>
  <si>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</si>
  <si>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</si>
  <si>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</si>
  <si>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</si>
  <si>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</si>
  <si>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</si>
  <si>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</si>
  <si>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</si>
  <si>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</si>
  <si>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</si>
  <si>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</si>
  <si>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</si>
  <si>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</si>
  <si>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</si>
  <si>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</si>
  <si>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</si>
  <si>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</si>
  <si>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</si>
  <si>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</si>
  <si>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</si>
  <si>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</si>
  <si>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</si>
  <si>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</si>
  <si>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</si>
  <si>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</si>
  <si>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</si>
  <si>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</si>
  <si>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</si>
  <si>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</si>
  <si>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</si>
  <si>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</si>
  <si>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</si>
  <si>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</si>
  <si>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</si>
  <si>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</si>
  <si>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</si>
  <si>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</si>
  <si>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</si>
  <si>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</si>
  <si>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</si>
  <si>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</si>
  <si>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</si>
  <si>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</si>
  <si>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</si>
  <si>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</si>
  <si>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</si>
  <si>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</si>
  <si>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</si>
  <si>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</si>
  <si>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</si>
  <si>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</si>
  <si>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</si>
  <si>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</si>
  <si>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</si>
  <si>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</si>
  <si>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</si>
  <si>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</si>
  <si>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</si>
  <si>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</si>
  <si>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</si>
  <si>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</si>
  <si>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</si>
  <si>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</si>
  <si>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</si>
  <si>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</si>
  <si>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</si>
  <si>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</si>
  <si>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</si>
  <si>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</si>
  <si>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</si>
  <si>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</si>
  <si>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</si>
  <si>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</si>
  <si>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</si>
  <si>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</si>
  <si>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</si>
  <si>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</si>
  <si>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</si>
  <si>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</si>
  <si>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</si>
  <si>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</si>
  <si>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</si>
  <si>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</si>
  <si>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</si>
  <si>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</si>
  <si>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</si>
  <si>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</si>
  <si>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</si>
  <si>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</si>
  <si>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</si>
  <si>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</si>
  <si>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</si>
  <si>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</si>
  <si>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</si>
  <si>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</si>
  <si>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</si>
  <si>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</si>
  <si>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</si>
  <si>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</si>
  <si>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</si>
  <si>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</si>
  <si>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</si>
  <si>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</si>
  <si>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</si>
  <si>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</si>
  <si>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</si>
  <si>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</si>
  <si>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</si>
  <si>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</si>
  <si>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</si>
  <si>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</si>
  <si>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</si>
  <si>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</si>
  <si>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</si>
  <si>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</si>
  <si>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</si>
  <si>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</si>
  <si>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</si>
  <si>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</si>
  <si>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</si>
  <si>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</si>
  <si>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</si>
  <si>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</si>
  <si>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</si>
  <si>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</si>
  <si>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</si>
  <si>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</si>
  <si>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</si>
  <si>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</si>
  <si>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</si>
  <si>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</si>
  <si>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</si>
  <si>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</si>
  <si>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</si>
  <si>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</si>
  <si>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</si>
  <si>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</si>
  <si>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</si>
  <si>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</si>
  <si>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</si>
  <si>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</si>
  <si>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</si>
  <si>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</si>
  <si>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</si>
  <si>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</si>
  <si>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</si>
  <si>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</si>
  <si>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</si>
  <si>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</si>
  <si>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</si>
  <si>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</si>
  <si>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</si>
  <si>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</si>
  <si>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</si>
  <si>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</si>
  <si>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</si>
  <si>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</si>
  <si>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</si>
  <si>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</si>
  <si>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</si>
  <si>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</si>
  <si>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</si>
  <si>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</si>
  <si>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</si>
  <si>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</si>
  <si>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</si>
  <si>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</si>
  <si>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</si>
  <si>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</si>
  <si>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</si>
  <si>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</si>
  <si>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</si>
  <si>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</si>
  <si>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</si>
  <si>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</si>
  <si>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</si>
  <si>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</si>
  <si>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</si>
  <si>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</si>
  <si>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</si>
  <si>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</si>
  <si>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</si>
  <si>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</si>
  <si>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</si>
  <si>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</si>
  <si>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</si>
  <si>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</si>
  <si>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</si>
  <si>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</si>
  <si>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</si>
  <si>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</si>
  <si>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</si>
  <si>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</si>
  <si>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</si>
  <si>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</si>
  <si>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</si>
  <si>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</si>
  <si>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</si>
  <si>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</si>
  <si>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</si>
  <si>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</si>
  <si>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</si>
  <si>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</si>
  <si>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</si>
  <si>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</si>
  <si>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</si>
  <si>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</si>
  <si>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</si>
  <si>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</si>
  <si>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</si>
  <si>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</si>
  <si>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</si>
  <si>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</si>
  <si>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</si>
  <si>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</si>
  <si>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</si>
  <si>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</si>
  <si>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</si>
  <si>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</si>
  <si>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</si>
  <si>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</si>
  <si>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</si>
  <si>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</si>
  <si>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</si>
  <si>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</si>
  <si>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</si>
  <si>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</si>
  <si>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</si>
  <si>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</si>
  <si>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</si>
  <si>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</si>
  <si>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</si>
  <si>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</si>
  <si>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</si>
  <si>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</si>
  <si>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</si>
  <si>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</si>
  <si>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</si>
  <si>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</si>
  <si>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</si>
  <si>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</si>
  <si>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</si>
  <si>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</si>
  <si>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</si>
  <si>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</si>
  <si>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</si>
  <si>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</si>
  <si>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</si>
  <si>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</si>
  <si>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</si>
  <si>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</si>
  <si>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</si>
  <si>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</si>
  <si>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</si>
  <si>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</si>
  <si>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</si>
  <si>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</si>
  <si>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</si>
  <si>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</si>
  <si>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</si>
  <si>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</si>
  <si>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</si>
  <si>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</si>
  <si>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</si>
  <si>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</si>
  <si>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</si>
  <si>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</si>
  <si>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</si>
  <si>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</si>
  <si>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</si>
  <si>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</si>
  <si>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</si>
  <si>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</si>
  <si>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</si>
  <si>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</si>
  <si>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</si>
  <si>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</si>
  <si>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</si>
  <si>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</si>
  <si>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</si>
  <si>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</si>
  <si>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</si>
  <si>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</si>
  <si>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</si>
  <si>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</si>
  <si>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</si>
  <si>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</si>
  <si>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</si>
  <si>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</si>
  <si>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</si>
  <si>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</si>
  <si>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</si>
  <si>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</si>
  <si>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</si>
  <si>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</si>
  <si>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</si>
  <si>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</si>
  <si>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</si>
  <si>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</si>
  <si>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</si>
  <si>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</si>
  <si>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</si>
  <si>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</si>
  <si>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</si>
  <si>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</si>
  <si>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</si>
  <si>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</si>
  <si>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</si>
  <si>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</si>
  <si>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</si>
  <si>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</si>
  <si>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</si>
  <si>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</si>
  <si>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</si>
  <si>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</si>
  <si>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</si>
  <si>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</si>
  <si>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</si>
  <si>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</si>
  <si>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</si>
  <si>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</si>
  <si>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</si>
  <si>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</si>
  <si>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</si>
  <si>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</si>
  <si>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</si>
  <si>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</si>
  <si>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</si>
  <si>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</si>
  <si>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</si>
  <si>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</si>
  <si>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</si>
  <si>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</si>
  <si>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</si>
  <si>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</si>
  <si>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</si>
  <si>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</si>
  <si>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</si>
  <si>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</si>
  <si>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</si>
  <si>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</si>
  <si>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</si>
  <si>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</si>
  <si>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</si>
  <si>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</si>
  <si>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</si>
  <si>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</si>
  <si>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</si>
  <si>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</si>
  <si>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</si>
  <si>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</si>
  <si>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</si>
  <si>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</si>
  <si>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</si>
  <si>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</si>
  <si>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</si>
  <si>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</si>
  <si>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</si>
  <si>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</si>
  <si>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</si>
  <si>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</si>
  <si>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</si>
  <si>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</si>
  <si>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</si>
  <si>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</si>
  <si>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</si>
  <si>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</si>
  <si>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</si>
  <si>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</si>
  <si>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</si>
  <si>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</si>
  <si>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</si>
  <si>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</si>
  <si>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</si>
  <si>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</si>
  <si>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</si>
  <si>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</si>
  <si>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</si>
  <si>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</si>
  <si>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</si>
  <si>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</si>
  <si>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</si>
  <si>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</si>
  <si>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</si>
  <si>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</si>
  <si>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</si>
  <si>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</si>
  <si>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</si>
  <si>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</si>
  <si>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</si>
  <si>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</si>
  <si>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</si>
  <si>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</si>
  <si>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</si>
  <si>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</si>
  <si>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</si>
  <si>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</si>
  <si>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</si>
  <si>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</si>
  <si>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</si>
  <si>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</si>
  <si>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</si>
  <si>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</si>
  <si>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</si>
  <si>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</si>
  <si>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</si>
  <si>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</si>
  <si>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</si>
  <si>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</si>
  <si>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</si>
  <si>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</si>
  <si>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</si>
  <si>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</si>
  <si>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</si>
  <si>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</si>
  <si>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</si>
  <si>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</si>
  <si>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</si>
  <si>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</si>
  <si>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</si>
  <si>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</si>
  <si>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</si>
  <si>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</si>
  <si>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</si>
  <si>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</si>
  <si>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</si>
  <si>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</si>
  <si>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</si>
  <si>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</si>
  <si>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</si>
  <si>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</si>
  <si>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</si>
  <si>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</si>
  <si>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</si>
  <si>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</si>
  <si>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</si>
  <si>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</si>
  <si>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</si>
  <si>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</si>
  <si>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</si>
  <si>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</si>
  <si>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</si>
  <si>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</si>
  <si>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</si>
  <si>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</si>
  <si>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</si>
  <si>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</si>
  <si>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</si>
  <si>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</si>
  <si>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</si>
  <si>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</si>
  <si>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</si>
  <si>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</si>
  <si>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</si>
  <si>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</si>
  <si>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</si>
  <si>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</si>
  <si>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</si>
  <si>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</si>
  <si>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</si>
  <si>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</si>
  <si>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</si>
  <si>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</si>
  <si>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</si>
  <si>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</si>
  <si>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</si>
  <si>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</si>
  <si>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</si>
  <si>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</si>
  <si>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</si>
  <si>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</si>
  <si>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</si>
  <si>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</si>
  <si>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</si>
  <si>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</si>
  <si>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</si>
  <si>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</si>
  <si>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</si>
  <si>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</si>
  <si>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</si>
  <si>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</si>
  <si>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</si>
  <si>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</si>
  <si>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</si>
  <si>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</si>
  <si>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</si>
  <si>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</si>
  <si>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</si>
  <si>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</si>
  <si>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</si>
  <si>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</si>
  <si>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</si>
  <si>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</si>
  <si>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</si>
  <si>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</si>
  <si>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</si>
  <si>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</si>
  <si>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</si>
  <si>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</si>
  <si>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</si>
  <si>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</si>
  <si>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</si>
  <si>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</si>
  <si>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</si>
  <si>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</si>
  <si>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</si>
  <si>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</si>
  <si>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</si>
  <si>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</si>
  <si>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</si>
  <si>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</si>
  <si>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</si>
  <si>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</si>
  <si>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</si>
  <si>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</si>
  <si>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</si>
  <si>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</si>
  <si>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</si>
  <si>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</si>
  <si>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</si>
  <si>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</si>
  <si>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</si>
  <si>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</si>
  <si>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</si>
  <si>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</si>
  <si>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</si>
  <si>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</si>
  <si>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</si>
  <si>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</si>
  <si>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</si>
  <si>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</si>
  <si>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</si>
  <si>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</si>
  <si>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</si>
  <si>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</si>
  <si>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</si>
  <si>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</si>
  <si>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</si>
  <si>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</si>
  <si>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</si>
  <si>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</si>
  <si>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</si>
  <si>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</si>
  <si>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</si>
  <si>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</si>
  <si>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</si>
  <si>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</si>
  <si>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</si>
  <si>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</si>
  <si>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</si>
  <si>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</si>
  <si>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</si>
  <si>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</si>
  <si>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</si>
  <si>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</si>
  <si>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</si>
  <si>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</si>
  <si>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</si>
  <si>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</si>
  <si>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</si>
  <si>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</si>
  <si>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</si>
  <si>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</si>
  <si>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</si>
  <si>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</si>
  <si>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</si>
  <si>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</si>
  <si>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</si>
  <si>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</si>
  <si>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</si>
  <si>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</si>
  <si>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</si>
  <si>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</si>
  <si>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</si>
  <si>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</si>
  <si>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</si>
  <si>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</si>
  <si>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</si>
  <si>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</si>
  <si>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</si>
  <si>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</si>
  <si>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</si>
  <si>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</si>
  <si>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</si>
  <si>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</si>
  <si>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</si>
  <si>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</si>
  <si>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</si>
  <si>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</si>
  <si>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</si>
  <si>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</si>
  <si>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</si>
  <si>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</si>
  <si>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</si>
  <si>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</si>
  <si>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</si>
  <si>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</si>
  <si>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</si>
  <si>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</si>
  <si>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</si>
  <si>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</si>
  <si>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</si>
  <si>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</si>
  <si>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</si>
  <si>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</si>
  <si>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</si>
  <si>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</si>
  <si>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</si>
  <si>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</si>
  <si>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</si>
  <si>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</si>
  <si>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</si>
  <si>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</si>
  <si>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</si>
  <si>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</si>
  <si>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</si>
  <si>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</si>
  <si>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</si>
  <si>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</si>
  <si>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</si>
  <si>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</si>
  <si>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</si>
  <si>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</si>
  <si>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</si>
  <si>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</si>
  <si>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</si>
  <si>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</si>
  <si>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</si>
  <si>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</si>
  <si>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</si>
  <si>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</si>
  <si>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</si>
  <si>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</si>
  <si>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</si>
  <si>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</si>
  <si>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</si>
  <si>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</si>
  <si>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</si>
  <si>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</si>
  <si>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</si>
  <si>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</si>
  <si>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</si>
  <si>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</si>
  <si>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</si>
  <si>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</si>
  <si>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</si>
  <si>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</si>
  <si>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</si>
  <si>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</si>
  <si>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</si>
  <si>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</si>
  <si>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</si>
  <si>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</si>
  <si>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</si>
  <si>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</si>
  <si>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</si>
  <si>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</si>
  <si>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</si>
  <si>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</si>
  <si>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</si>
  <si>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</si>
  <si>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</si>
  <si>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</si>
  <si>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</si>
  <si>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</si>
  <si>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</si>
  <si>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</si>
  <si>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</si>
  <si>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</si>
  <si>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</si>
  <si>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</si>
  <si>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</si>
  <si>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</si>
  <si>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</si>
  <si>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</si>
  <si>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</si>
  <si>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</si>
  <si>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</si>
  <si>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</si>
  <si>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</si>
  <si>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</si>
  <si>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</si>
  <si>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</si>
  <si>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</si>
  <si>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</si>
  <si>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</si>
  <si>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</si>
  <si>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</si>
  <si>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</si>
  <si>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</si>
  <si>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</si>
  <si>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</si>
  <si>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</si>
  <si>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</si>
  <si>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</si>
  <si>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</si>
  <si>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</si>
  <si>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</si>
  <si>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</si>
  <si>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</si>
  <si>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</si>
  <si>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</si>
  <si>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</si>
  <si>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</si>
  <si>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</si>
  <si>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</si>
  <si>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</si>
  <si>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</si>
  <si>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</si>
  <si>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</si>
  <si>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</si>
  <si>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</si>
  <si>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</si>
  <si>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</si>
  <si>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</si>
  <si>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</si>
  <si>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</si>
  <si>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</si>
  <si>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</si>
  <si>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</si>
  <si>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</si>
  <si>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</si>
  <si>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</si>
  <si>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</si>
  <si>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</si>
  <si>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</si>
  <si>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</si>
  <si>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</si>
  <si>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</si>
  <si>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</si>
  <si>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</si>
  <si>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</si>
  <si>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</si>
  <si>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</si>
  <si>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</si>
  <si>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</si>
  <si>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</si>
  <si>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</si>
  <si>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</si>
  <si>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</si>
  <si>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</si>
  <si>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</si>
  <si>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</si>
  <si>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</si>
  <si>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</si>
  <si>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</si>
  <si>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</si>
  <si>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</si>
  <si>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</si>
  <si>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</si>
  <si>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</si>
  <si>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</si>
  <si>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</si>
  <si>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</si>
  <si>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</si>
  <si>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</si>
  <si>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</si>
  <si>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</si>
  <si>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</si>
  <si>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</si>
  <si>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</si>
  <si>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</si>
  <si>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</si>
  <si>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</si>
  <si>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</si>
  <si>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</si>
  <si>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</si>
  <si>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</si>
  <si>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</si>
  <si>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</si>
  <si>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</si>
  <si>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</si>
  <si>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</si>
  <si>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</si>
  <si>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</si>
  <si>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</si>
  <si>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</si>
  <si>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</si>
  <si>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</si>
  <si>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</si>
  <si>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</si>
  <si>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</si>
  <si>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</si>
  <si>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</si>
  <si>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</si>
  <si>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</si>
  <si>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</si>
  <si>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</si>
  <si>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</si>
  <si>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</si>
  <si>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</si>
  <si>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</si>
  <si>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</si>
  <si>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</si>
  <si>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</si>
  <si>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</si>
  <si>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</si>
  <si>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</si>
  <si>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</si>
  <si>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</si>
  <si>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</si>
  <si>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</si>
  <si>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</si>
  <si>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</si>
  <si>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</si>
  <si>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</si>
  <si>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</si>
  <si>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</si>
  <si>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</si>
  <si>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</si>
  <si>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</si>
  <si>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</si>
  <si>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</si>
  <si>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</si>
  <si>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</si>
  <si>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</si>
  <si>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</si>
  <si>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</si>
  <si>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</si>
  <si>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</si>
  <si>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</si>
  <si>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</si>
  <si>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</si>
  <si>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</si>
  <si>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</si>
  <si>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</si>
  <si>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</si>
  <si>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</si>
  <si>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</si>
  <si>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</si>
  <si>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</si>
  <si>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</si>
  <si>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</si>
  <si>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</si>
  <si>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</si>
  <si>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</si>
  <si>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</si>
  <si>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</si>
  <si>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</si>
  <si>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</si>
  <si>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</si>
  <si>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</si>
  <si>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</si>
  <si>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</si>
  <si>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</si>
  <si>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</si>
  <si>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</si>
  <si>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</si>
  <si>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</si>
  <si>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</si>
  <si>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</si>
  <si>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</si>
  <si>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</si>
  <si>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</si>
  <si>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</si>
  <si>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</si>
  <si>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</si>
  <si>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</si>
  <si>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</si>
  <si>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</si>
  <si>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</si>
  <si>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</si>
  <si>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</si>
  <si>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</si>
  <si>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</si>
  <si>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</si>
  <si>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</si>
  <si>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</si>
  <si>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</si>
  <si>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</si>
  <si>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</si>
  <si>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</si>
  <si>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</si>
  <si>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</si>
  <si>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</si>
  <si>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</si>
  <si>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</si>
  <si>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</si>
  <si>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</si>
  <si>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</si>
  <si>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</si>
  <si>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</si>
  <si>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</si>
  <si>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</si>
  <si>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</si>
  <si>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</si>
  <si>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</si>
  <si>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</si>
  <si>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</si>
  <si>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</si>
  <si>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</si>
  <si>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</si>
  <si>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</si>
  <si>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</si>
  <si>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</si>
  <si>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</si>
  <si>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</si>
  <si>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</si>
  <si>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</si>
  <si>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</si>
  <si>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</si>
  <si>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</si>
  <si>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</si>
  <si>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</si>
  <si>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</si>
  <si>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</si>
  <si>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</si>
  <si>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</si>
  <si>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</si>
  <si>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</si>
  <si>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</si>
  <si>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</si>
  <si>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</si>
  <si>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</si>
  <si>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</si>
  <si>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</si>
  <si>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</si>
  <si>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</si>
  <si>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</si>
  <si>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</si>
  <si>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</si>
  <si>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</si>
  <si>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</si>
  <si>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</si>
  <si>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</si>
  <si>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</si>
  <si>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</si>
  <si>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</si>
  <si>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</si>
  <si>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</si>
  <si>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</si>
  <si>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</si>
  <si>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</si>
  <si>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</si>
  <si>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</si>
  <si>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</si>
  <si>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</si>
  <si>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</si>
  <si>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</si>
  <si>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</si>
  <si>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</si>
  <si>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</si>
  <si>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</si>
  <si>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</si>
  <si>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</si>
  <si>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</si>
  <si>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</si>
  <si>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</si>
  <si>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</si>
  <si>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</si>
  <si>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</si>
  <si>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</si>
  <si>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</si>
  <si>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</si>
  <si>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</si>
  <si>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</si>
  <si>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</si>
  <si>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</si>
  <si>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</si>
  <si>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</si>
  <si>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</si>
  <si>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</si>
  <si>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</si>
  <si>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</si>
  <si>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</si>
  <si>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</si>
  <si>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</si>
  <si>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</si>
  <si>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</si>
  <si>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</si>
  <si>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</si>
  <si>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</si>
  <si>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</si>
  <si>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</si>
  <si>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</si>
  <si>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</si>
  <si>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</si>
  <si>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</si>
  <si>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</si>
  <si>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</si>
  <si>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</si>
  <si>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</si>
  <si>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</si>
  <si>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</si>
  <si>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</si>
  <si>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</si>
  <si>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</si>
  <si>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</si>
  <si>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</si>
  <si>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</si>
  <si>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</si>
  <si>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</si>
  <si>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</si>
  <si>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</si>
  <si>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</si>
  <si>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</si>
  <si>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</si>
  <si>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</si>
  <si>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</si>
  <si>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</si>
  <si>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</si>
  <si>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</si>
  <si>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</si>
  <si>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</si>
  <si>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</si>
  <si>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</si>
  <si>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</si>
  <si>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</si>
  <si>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</si>
  <si>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</si>
  <si>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</si>
  <si>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</si>
  <si>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</si>
  <si>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</si>
  <si>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</si>
  <si>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</si>
  <si>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</si>
  <si>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</si>
  <si>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</si>
  <si>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</si>
  <si>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</si>
  <si>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</si>
  <si>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</si>
  <si>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</si>
  <si>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</si>
  <si>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</si>
  <si>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</si>
  <si>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</si>
  <si>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</si>
  <si>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</si>
  <si>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</si>
  <si>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</si>
  <si>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</si>
  <si>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</si>
  <si>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</si>
  <si>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</si>
  <si>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</si>
  <si>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</si>
  <si>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</si>
  <si>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</si>
  <si>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</si>
  <si>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</si>
  <si>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</si>
  <si>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</si>
  <si>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</si>
  <si>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</si>
  <si>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</si>
  <si>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</si>
  <si>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</si>
  <si>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</si>
  <si>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</si>
  <si>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</si>
  <si>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</si>
  <si>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</si>
  <si>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</si>
  <si>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</si>
  <si>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</si>
  <si>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</si>
  <si>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</si>
  <si>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</si>
  <si>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</si>
  <si>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</si>
  <si>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</si>
  <si>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</si>
  <si>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</si>
  <si>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</si>
  <si>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</si>
  <si>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</si>
  <si>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</si>
  <si>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</si>
  <si>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</si>
  <si>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</si>
  <si>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</si>
  <si>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</si>
  <si>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</si>
  <si>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</si>
  <si>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</si>
  <si>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</si>
  <si>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</si>
  <si>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</si>
  <si>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</si>
  <si>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</si>
  <si>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</si>
  <si>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</si>
  <si>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</si>
  <si>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</si>
  <si>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</si>
  <si>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</si>
  <si>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</si>
  <si>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</si>
  <si>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</si>
  <si>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</si>
  <si>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</si>
  <si>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</si>
  <si>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</si>
  <si>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</si>
  <si>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</si>
  <si>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</si>
  <si>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</si>
  <si>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</si>
  <si>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</si>
  <si>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</si>
  <si>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</si>
  <si>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</si>
  <si>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</si>
  <si>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</si>
  <si>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</si>
  <si>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</si>
  <si>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</si>
  <si>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</si>
  <si>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</si>
  <si>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</si>
  <si>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</si>
  <si>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</si>
  <si>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</si>
  <si>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</si>
  <si>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</si>
  <si>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</si>
  <si>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</si>
  <si>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</si>
  <si>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</si>
  <si>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</si>
  <si>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</si>
  <si>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</si>
  <si>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</si>
  <si>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</si>
  <si>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</si>
  <si>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</si>
  <si>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</si>
  <si>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</si>
  <si>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</si>
  <si>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</si>
  <si>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</si>
  <si>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</si>
  <si>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</si>
  <si>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</si>
  <si>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</si>
  <si>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</si>
  <si>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</si>
  <si>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</si>
  <si>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</si>
  <si>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</si>
  <si>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</si>
  <si>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</si>
  <si>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</si>
  <si>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</si>
  <si>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</si>
  <si>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</si>
  <si>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</si>
  <si>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</si>
  <si>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</si>
  <si>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</si>
  <si>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</si>
  <si>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</si>
  <si>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</si>
  <si>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</si>
  <si>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</si>
  <si>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</si>
  <si>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</si>
  <si>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</si>
  <si>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</si>
  <si>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</si>
  <si>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</si>
  <si>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</si>
  <si>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</si>
  <si>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</si>
  <si>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</si>
  <si>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</si>
  <si>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</si>
  <si>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</si>
  <si>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</si>
  <si>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</si>
  <si>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</si>
  <si>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</si>
  <si>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</si>
  <si>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</si>
  <si>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</si>
  <si>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</si>
  <si>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</si>
  <si>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</si>
  <si>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</si>
  <si>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</si>
  <si>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</si>
  <si>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</si>
  <si>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</si>
  <si>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</si>
  <si>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</si>
  <si>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</si>
  <si>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</si>
  <si>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</si>
  <si>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</si>
  <si>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</si>
  <si>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</si>
  <si>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</si>
  <si>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</si>
  <si>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</si>
  <si>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</si>
  <si>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</si>
  <si>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</si>
  <si>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</si>
  <si>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</si>
  <si>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</si>
  <si>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</si>
  <si>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</si>
  <si>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</si>
  <si>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</si>
  <si>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</si>
  <si>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</si>
  <si>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</si>
  <si>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</si>
  <si>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</si>
  <si>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</si>
  <si>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</si>
  <si>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</si>
  <si>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</si>
  <si>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</si>
  <si>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</si>
  <si>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</si>
  <si>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</si>
  <si>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</si>
  <si>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</si>
  <si>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</si>
  <si>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</si>
  <si>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</si>
  <si>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</si>
  <si>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</si>
  <si>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</si>
  <si>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</si>
  <si>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</si>
  <si>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</si>
  <si>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</si>
  <si>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</si>
  <si>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</si>
  <si>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</si>
  <si>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</si>
  <si>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</si>
  <si>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</si>
  <si>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</si>
  <si>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</si>
  <si>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</si>
  <si>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</si>
  <si>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</si>
  <si>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</si>
  <si>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</si>
  <si>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</si>
  <si>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</si>
  <si>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</si>
  <si>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</si>
  <si>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</si>
  <si>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</si>
  <si>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</si>
  <si>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</si>
  <si>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</si>
  <si>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</si>
  <si>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</si>
  <si>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</si>
  <si>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</si>
  <si>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</si>
  <si>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</si>
  <si>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</si>
  <si>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</si>
  <si>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</si>
  <si>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</si>
  <si>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</si>
  <si>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</si>
  <si>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</si>
  <si>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</si>
  <si>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</si>
  <si>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</si>
  <si>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</si>
  <si>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</si>
  <si>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</si>
  <si>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</si>
  <si>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</si>
  <si>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</si>
  <si>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</si>
  <si>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</si>
  <si>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</si>
  <si>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</si>
  <si>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</si>
  <si>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</si>
  <si>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</si>
  <si>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</si>
  <si>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</si>
  <si>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</si>
  <si>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</si>
  <si>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</si>
  <si>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</si>
  <si>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</si>
  <si>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</si>
  <si>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</si>
  <si>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</si>
  <si>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</si>
  <si>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</si>
  <si>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</si>
  <si>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</si>
  <si>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</si>
  <si>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</si>
  <si>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</si>
  <si>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</si>
  <si>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</si>
  <si>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</si>
  <si>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</si>
  <si>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</si>
  <si>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</si>
  <si>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</si>
  <si>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</si>
  <si>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</si>
  <si>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</si>
  <si>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</si>
  <si>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</si>
  <si>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</si>
  <si>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</si>
  <si>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</si>
  <si>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</si>
  <si>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</si>
  <si>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</si>
  <si>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</si>
  <si>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</si>
  <si>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</si>
  <si>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</si>
  <si>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</si>
  <si>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</si>
  <si>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</si>
  <si>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</si>
  <si>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</si>
  <si>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</si>
  <si>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</si>
  <si>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</si>
  <si>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</si>
  <si>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</si>
  <si>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</si>
  <si>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</si>
  <si>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</si>
  <si>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</si>
  <si>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</si>
  <si>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</si>
  <si>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</si>
  <si>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</si>
  <si>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</si>
  <si>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</si>
  <si>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</si>
  <si>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</si>
  <si>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</si>
  <si>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</si>
  <si>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</si>
  <si>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</si>
  <si>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</si>
  <si>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</si>
  <si>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</si>
  <si>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</si>
  <si>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</si>
  <si>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</si>
  <si>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</si>
  <si>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</si>
  <si>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</si>
  <si>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</si>
  <si>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</si>
  <si>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</si>
  <si>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</si>
  <si>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</si>
  <si>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</si>
  <si>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</si>
  <si>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</si>
  <si>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</si>
  <si>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</si>
  <si>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</si>
  <si>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</si>
  <si>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</si>
  <si>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</si>
  <si>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</si>
  <si>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</si>
  <si>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</si>
  <si>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</si>
  <si>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</si>
  <si>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</si>
  <si>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</si>
  <si>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</si>
  <si>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</si>
  <si>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</si>
  <si>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</si>
  <si>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</si>
  <si>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</si>
  <si>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</si>
  <si>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</si>
  <si>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</si>
  <si>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</si>
  <si>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</si>
  <si>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</si>
  <si>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</si>
  <si>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</si>
  <si>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</si>
  <si>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</si>
  <si>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</si>
  <si>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</si>
  <si>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</si>
  <si>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</si>
  <si>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</si>
  <si>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</si>
  <si>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</si>
  <si>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</si>
  <si>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</si>
  <si>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</si>
  <si>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</si>
  <si>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</si>
  <si>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</si>
  <si>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</si>
  <si>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</si>
  <si>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</si>
  <si>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</si>
  <si>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</si>
  <si>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</si>
  <si>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</si>
  <si>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</si>
  <si>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</si>
  <si>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</si>
  <si>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</si>
  <si>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</si>
  <si>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</si>
  <si>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</si>
  <si>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</si>
  <si>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</si>
  <si>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</si>
  <si>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</si>
  <si>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</si>
  <si>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</si>
  <si>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</si>
  <si>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</si>
  <si>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</si>
  <si>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</si>
  <si>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</si>
  <si>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</si>
  <si>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</si>
  <si>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</si>
  <si>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</si>
  <si>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</si>
  <si>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</si>
  <si>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</si>
  <si>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</si>
  <si>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</si>
  <si>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</si>
  <si>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</si>
  <si>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</si>
  <si>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</si>
  <si>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</si>
  <si>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</si>
  <si>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</si>
  <si>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</si>
  <si>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</si>
  <si>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</si>
  <si>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</si>
  <si>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</si>
  <si>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</si>
  <si>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</si>
  <si>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</si>
  <si>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</si>
  <si>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</si>
  <si>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</si>
  <si>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</si>
  <si>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</si>
  <si>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</si>
  <si>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</si>
  <si>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</si>
  <si>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</si>
  <si>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</si>
  <si>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</si>
  <si>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</si>
  <si>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</si>
  <si>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</si>
  <si>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</si>
  <si>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</si>
  <si>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</si>
  <si>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</si>
  <si>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</si>
  <si>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</si>
  <si>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</si>
  <si>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</si>
  <si>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</si>
  <si>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</si>
  <si>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</si>
  <si>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</si>
  <si>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</si>
  <si>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</si>
  <si>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</si>
  <si>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</si>
  <si>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</si>
  <si>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</si>
  <si>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</si>
  <si>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</si>
  <si>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</si>
  <si>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</si>
  <si>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</si>
  <si>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</si>
  <si>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</si>
  <si>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</si>
  <si>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</si>
  <si>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</si>
  <si>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</si>
  <si>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</si>
  <si>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</si>
  <si>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</si>
  <si>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</si>
  <si>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</si>
  <si>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</si>
  <si>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</si>
  <si>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</si>
  <si>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</si>
  <si>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</si>
  <si>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</si>
  <si>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</si>
  <si>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</si>
  <si>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</si>
  <si>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</si>
  <si>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</si>
  <si>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</si>
  <si>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</si>
  <si>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</si>
  <si>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</si>
  <si>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</si>
  <si>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</si>
  <si>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</si>
  <si>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</si>
  <si>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</si>
  <si>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</si>
  <si>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</si>
  <si>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</si>
  <si>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</si>
  <si>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</si>
  <si>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</si>
  <si>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</si>
  <si>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</si>
  <si>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</si>
  <si>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</si>
  <si>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</si>
  <si>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</si>
  <si>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</si>
  <si>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</si>
  <si>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</si>
  <si>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</si>
  <si>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</si>
  <si>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</si>
  <si>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</si>
  <si>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</si>
  <si>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</si>
  <si>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</si>
  <si>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</si>
  <si>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</si>
  <si>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</si>
  <si>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</si>
  <si>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</si>
  <si>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</si>
  <si>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</si>
  <si>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</si>
  <si>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</si>
  <si>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</si>
  <si>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</si>
  <si>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</si>
  <si>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</si>
  <si>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</si>
  <si>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</si>
  <si>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</si>
  <si>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</si>
  <si>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</si>
  <si>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</si>
  <si>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</si>
  <si>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</si>
  <si>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</si>
  <si>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</si>
  <si>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</si>
  <si>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</si>
  <si>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</si>
  <si>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</si>
  <si>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</si>
  <si>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</si>
  <si>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</si>
  <si>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</si>
  <si>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</si>
  <si>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</si>
  <si>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</si>
  <si>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</si>
  <si>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</si>
  <si>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</si>
  <si>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</si>
  <si>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</si>
  <si>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</si>
  <si>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</si>
  <si>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</si>
  <si>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</si>
  <si>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</si>
  <si>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</si>
  <si>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</si>
  <si>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</si>
  <si>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</si>
  <si>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</si>
  <si>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</si>
  <si>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</si>
  <si>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</si>
  <si>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</si>
  <si>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</si>
  <si>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</si>
  <si>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</si>
  <si>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</si>
  <si>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</si>
  <si>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</si>
  <si>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</si>
  <si>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</si>
  <si>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</si>
  <si>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</si>
  <si>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</si>
  <si>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</si>
  <si>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</si>
  <si>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</si>
  <si>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</si>
  <si>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</si>
  <si>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</si>
  <si>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</si>
  <si>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</si>
  <si>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</si>
  <si>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</si>
  <si>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</si>
  <si>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</si>
  <si>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</si>
  <si>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</si>
  <si>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</si>
  <si>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</si>
  <si>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</si>
  <si>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</si>
  <si>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</si>
  <si>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</si>
  <si>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</si>
  <si>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</si>
  <si>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</si>
  <si>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</si>
  <si>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</si>
  <si>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</si>
  <si>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</si>
  <si>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</si>
  <si>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</si>
  <si>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</si>
  <si>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</si>
  <si>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</si>
  <si>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</si>
  <si>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</si>
  <si>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</si>
  <si>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</si>
  <si>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</si>
  <si>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</si>
  <si>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</si>
  <si>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</si>
  <si>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</si>
  <si>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</si>
  <si>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</si>
  <si>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</si>
  <si>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</si>
  <si>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</si>
  <si>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</si>
  <si>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</si>
  <si>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</si>
  <si>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</si>
  <si>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</si>
  <si>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</si>
  <si>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</si>
  <si>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</si>
  <si>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</si>
  <si>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</si>
  <si>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</si>
  <si>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</si>
  <si>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</si>
  <si>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</si>
  <si>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</si>
  <si>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</si>
  <si>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</si>
  <si>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</si>
  <si>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</si>
  <si>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</si>
  <si>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</si>
  <si>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</si>
  <si>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</si>
  <si>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</si>
  <si>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</si>
  <si>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</si>
  <si>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</si>
  <si>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</si>
  <si>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</si>
  <si>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</si>
  <si>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</si>
  <si>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</si>
  <si>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</si>
  <si>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</si>
  <si>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</si>
  <si>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</si>
  <si>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</si>
  <si>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</si>
  <si>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</si>
  <si>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</si>
  <si>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</si>
  <si>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</si>
  <si>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</si>
  <si>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</si>
  <si>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</si>
  <si>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</si>
  <si>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</si>
  <si>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</si>
  <si>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</si>
  <si>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</si>
  <si>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</si>
  <si>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</si>
  <si>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</si>
  <si>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</si>
  <si>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</si>
  <si>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</si>
  <si>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</si>
  <si>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</si>
  <si>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</si>
  <si>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</si>
  <si>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</si>
  <si>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</si>
  <si>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</si>
  <si>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</si>
  <si>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</si>
  <si>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</si>
  <si>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</si>
  <si>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</si>
  <si>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</si>
  <si>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</si>
  <si>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</si>
  <si>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</si>
  <si>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</si>
  <si>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</si>
  <si>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</si>
  <si>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</si>
  <si>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</si>
  <si>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</si>
  <si>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</si>
  <si>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</si>
  <si>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</si>
  <si>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</si>
  <si>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</si>
  <si>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</si>
  <si>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</si>
  <si>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</si>
  <si>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</si>
  <si>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</si>
  <si>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</si>
  <si>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</si>
  <si>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</si>
  <si>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</si>
  <si>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</si>
  <si>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</si>
  <si>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</si>
  <si>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</si>
  <si>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</si>
  <si>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</si>
  <si>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</si>
  <si>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</si>
  <si>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</si>
  <si>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</si>
  <si>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</si>
  <si>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</si>
  <si>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</si>
  <si>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</si>
  <si>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</si>
  <si>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</si>
  <si>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</si>
  <si>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</si>
  <si>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</si>
  <si>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</si>
  <si>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</si>
  <si>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</si>
  <si>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</si>
  <si>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</si>
  <si>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</si>
  <si>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</si>
  <si>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</si>
  <si>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</si>
  <si>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</si>
  <si>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</si>
  <si>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</si>
  <si>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</si>
  <si>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</si>
  <si>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</si>
  <si>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</si>
  <si>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</si>
  <si>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</si>
  <si>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</si>
  <si>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</si>
  <si>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</si>
  <si>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</si>
  <si>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</si>
  <si>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</si>
  <si>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</si>
  <si>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</si>
  <si>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</si>
  <si>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</si>
  <si>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</si>
  <si>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</si>
  <si>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</si>
  <si>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</si>
  <si>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</si>
  <si>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</si>
  <si>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</si>
  <si>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</si>
  <si>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</si>
  <si>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</si>
  <si>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</si>
  <si>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</si>
  <si>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</si>
  <si>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</si>
  <si>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</si>
  <si>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</si>
  <si>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</si>
  <si>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</si>
  <si>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</si>
  <si>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</si>
  <si>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</si>
  <si>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</si>
  <si>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</si>
  <si>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</si>
  <si>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</si>
  <si>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</si>
  <si>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</si>
  <si>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</si>
  <si>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</si>
  <si>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</si>
  <si>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</si>
  <si>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</si>
  <si>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</si>
  <si>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</si>
  <si>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</si>
  <si>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</si>
  <si>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</si>
  <si>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</si>
  <si>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</si>
  <si>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</si>
  <si>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</si>
  <si>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</si>
  <si>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</si>
  <si>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</si>
  <si>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</si>
  <si>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</si>
  <si>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</si>
  <si>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</si>
  <si>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</si>
  <si>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</si>
  <si>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</si>
  <si>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</si>
  <si>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</si>
  <si>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</si>
  <si>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</si>
  <si>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</si>
  <si>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</si>
  <si>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</si>
  <si>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</si>
  <si>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</si>
  <si>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</si>
  <si>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</si>
  <si>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</si>
  <si>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</si>
  <si>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</si>
  <si>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</si>
  <si>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</si>
  <si>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</si>
  <si>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</si>
  <si>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</si>
  <si>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</si>
  <si>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</si>
  <si>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</si>
  <si>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</si>
  <si>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</si>
  <si>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</si>
  <si>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</si>
  <si>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</si>
  <si>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</si>
  <si>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</si>
  <si>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</si>
  <si>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</si>
  <si>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</si>
  <si>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</si>
  <si>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</si>
  <si>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</si>
  <si>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</si>
  <si>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</si>
  <si>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</si>
  <si>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</si>
  <si>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</si>
  <si>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</si>
  <si>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</si>
  <si>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</si>
  <si>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</si>
  <si>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</si>
  <si>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</si>
  <si>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</si>
  <si>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</si>
  <si>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</si>
  <si>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</si>
  <si>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</si>
  <si>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</si>
  <si>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</si>
  <si>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</si>
  <si>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</si>
  <si>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</si>
  <si>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</si>
  <si>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</si>
  <si>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</si>
  <si>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</si>
  <si>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</si>
  <si>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</si>
  <si>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</si>
  <si>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</si>
  <si>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</si>
  <si>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</si>
  <si>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</si>
  <si>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</si>
  <si>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</si>
  <si>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</si>
  <si>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</si>
  <si>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</si>
  <si>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</si>
  <si>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</si>
  <si>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</si>
  <si>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</si>
  <si>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</si>
  <si>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</si>
  <si>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</si>
  <si>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</si>
  <si>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</si>
  <si>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</si>
  <si>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</si>
  <si>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</si>
  <si>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</si>
  <si>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</si>
  <si>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</si>
  <si>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</si>
  <si>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</si>
  <si>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</si>
  <si>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</si>
  <si>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</si>
  <si>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</si>
  <si>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</si>
  <si>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</si>
  <si>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</si>
  <si>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</si>
  <si>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</si>
  <si>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</si>
  <si>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</si>
  <si>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</si>
  <si>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</si>
  <si>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</si>
  <si>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</si>
  <si>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</si>
  <si>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</si>
  <si>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</si>
  <si>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</si>
  <si>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</si>
  <si>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</si>
  <si>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</si>
  <si>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</si>
  <si>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</si>
  <si>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</si>
  <si>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</si>
  <si>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</si>
  <si>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</si>
  <si>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</si>
  <si>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</si>
  <si>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</si>
  <si>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</si>
  <si>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</si>
  <si>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</si>
  <si>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</si>
  <si>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</si>
  <si>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</si>
  <si>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</si>
  <si>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</si>
  <si>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</si>
  <si>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</si>
  <si>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</si>
  <si>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</si>
  <si>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</si>
  <si>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</si>
  <si>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</si>
  <si>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</si>
  <si>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</si>
  <si>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</si>
  <si>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</si>
  <si>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</si>
  <si>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</si>
  <si>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</si>
  <si>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</si>
  <si>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</si>
  <si>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</si>
  <si>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</si>
  <si>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</si>
  <si>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</si>
  <si>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</si>
  <si>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</si>
  <si>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</si>
  <si>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</si>
  <si>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</si>
  <si>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</si>
  <si>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</si>
  <si>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</si>
  <si>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</si>
  <si>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</si>
  <si>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</si>
  <si>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</si>
  <si>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</si>
  <si>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</si>
  <si>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</si>
  <si>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</si>
  <si>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</si>
  <si>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</si>
  <si>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</si>
  <si>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</si>
  <si>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</si>
  <si>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</si>
  <si>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</si>
  <si>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</si>
  <si>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</si>
  <si>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</si>
  <si>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</si>
  <si>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</si>
  <si>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</si>
  <si>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</si>
  <si>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</si>
  <si>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</si>
  <si>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</si>
  <si>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</si>
  <si>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</si>
  <si>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</si>
  <si>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</si>
  <si>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</si>
  <si>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</si>
  <si>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</si>
  <si>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</si>
  <si>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</si>
  <si>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</si>
  <si>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</si>
  <si>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</si>
  <si>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</si>
  <si>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</si>
  <si>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</si>
  <si>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</si>
  <si>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</si>
  <si>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</si>
  <si>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</si>
  <si>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</si>
  <si>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</si>
  <si>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</si>
  <si>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</si>
  <si>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</si>
  <si>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</si>
  <si>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</si>
  <si>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</si>
  <si>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</si>
  <si>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</si>
  <si>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</si>
  <si>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</si>
  <si>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</si>
  <si>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</si>
  <si>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</si>
  <si>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</si>
  <si>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</si>
  <si>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</si>
  <si>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</si>
  <si>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</si>
  <si>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</si>
  <si>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</si>
  <si>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</si>
  <si>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</si>
  <si>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</si>
  <si>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</si>
  <si>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</si>
  <si>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</si>
  <si>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</si>
  <si>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</si>
  <si>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</si>
  <si>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</si>
  <si>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</si>
  <si>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</si>
  <si>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</si>
  <si>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</si>
  <si>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</si>
  <si>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</si>
  <si>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</si>
  <si>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</si>
  <si>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</si>
  <si>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</si>
  <si>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</si>
  <si>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</si>
  <si>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</si>
  <si>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</si>
  <si>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</si>
  <si>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</si>
  <si>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</si>
  <si>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</si>
  <si>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</si>
  <si>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</si>
  <si>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</si>
  <si>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</si>
  <si>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</si>
  <si>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</si>
  <si>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</si>
  <si>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</si>
  <si>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</si>
  <si>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</si>
  <si>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</si>
  <si>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</si>
  <si>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</si>
  <si>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</si>
  <si>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</si>
  <si>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</si>
  <si>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</si>
  <si>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</si>
  <si>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</si>
  <si>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</si>
  <si>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</si>
  <si>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</si>
  <si>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</si>
  <si>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</si>
  <si>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</si>
  <si>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</si>
  <si>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</si>
  <si>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</si>
  <si>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</si>
  <si>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</si>
  <si>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</si>
  <si>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</si>
  <si>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</si>
  <si>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</si>
  <si>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</si>
  <si>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</si>
  <si>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</si>
  <si>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</si>
  <si>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</si>
  <si>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</si>
  <si>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</si>
  <si>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</si>
  <si>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</si>
  <si>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</si>
  <si>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</si>
  <si>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</si>
  <si>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</si>
  <si>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</si>
  <si>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</si>
  <si>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</si>
  <si>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</si>
  <si>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</si>
  <si>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</si>
  <si>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</si>
  <si>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</si>
  <si>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</si>
  <si>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</si>
  <si>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</si>
  <si>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</si>
  <si>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</si>
  <si>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</si>
  <si>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</si>
  <si>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</si>
  <si>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</si>
  <si>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</si>
  <si>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</si>
  <si>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</si>
  <si>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</si>
  <si>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</si>
  <si>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</si>
  <si>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</si>
  <si>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</si>
  <si>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</si>
  <si>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</si>
  <si>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</si>
  <si>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</si>
  <si>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</si>
  <si>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</si>
  <si>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</si>
  <si>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</si>
  <si>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</si>
  <si>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</si>
  <si>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</si>
  <si>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</si>
  <si>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</si>
  <si>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</si>
  <si>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</si>
  <si>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</si>
  <si>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</si>
  <si>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</si>
  <si>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</si>
  <si>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</si>
  <si>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</si>
  <si>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</si>
  <si>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</si>
  <si>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</si>
  <si>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</si>
  <si>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</si>
  <si>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</si>
  <si>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</si>
  <si>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</si>
  <si>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</si>
  <si>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</si>
  <si>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</si>
  <si>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</si>
  <si>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</si>
  <si>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</si>
  <si>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</si>
  <si>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</si>
  <si>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</si>
  <si>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</si>
  <si>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</si>
  <si>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</si>
  <si>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</si>
  <si>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</si>
  <si>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</si>
  <si>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</si>
  <si>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</si>
  <si>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</si>
  <si>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</si>
  <si>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</si>
  <si>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</si>
  <si>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</si>
  <si>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</si>
  <si>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</si>
  <si>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</si>
  <si>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</si>
  <si>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</si>
  <si>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</si>
  <si>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</si>
  <si>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</si>
  <si>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</si>
  <si>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</si>
  <si>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</si>
  <si>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</si>
  <si>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</si>
  <si>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</si>
  <si>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</si>
  <si>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</si>
  <si>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</si>
  <si>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</si>
  <si>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</si>
  <si>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</si>
  <si>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</si>
  <si>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</si>
  <si>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</si>
  <si>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</si>
  <si>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</si>
  <si>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</si>
  <si>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</si>
  <si>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</si>
  <si>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</si>
  <si>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</si>
  <si>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</si>
  <si>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</si>
  <si>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</si>
  <si>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</si>
  <si>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</si>
  <si>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</si>
  <si>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</si>
  <si>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</si>
  <si>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</si>
  <si>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</si>
  <si>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</si>
  <si>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</si>
  <si>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</si>
  <si>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</si>
  <si>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</si>
  <si>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</si>
  <si>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</si>
  <si>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</si>
  <si>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</si>
  <si>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</si>
  <si>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</si>
  <si>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</si>
  <si>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</si>
  <si>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</si>
  <si>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</si>
  <si>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</si>
  <si>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</si>
  <si>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</si>
  <si>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</si>
  <si>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</si>
  <si>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</si>
  <si>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</si>
  <si>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</si>
  <si>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</si>
  <si>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</si>
  <si>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</si>
  <si>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</si>
  <si>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</si>
  <si>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</si>
  <si>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</si>
  <si>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</si>
  <si>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</si>
  <si>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</si>
  <si>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</si>
  <si>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</si>
  <si>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</si>
  <si>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</si>
  <si>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</si>
  <si>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</si>
  <si>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</si>
  <si>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</si>
  <si>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</si>
  <si>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</si>
  <si>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</si>
  <si>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</si>
  <si>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</si>
  <si>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</si>
  <si>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</si>
  <si>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</si>
  <si>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</si>
  <si>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</si>
  <si>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</si>
  <si>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</si>
  <si>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</si>
  <si>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</si>
  <si>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</si>
  <si>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</si>
  <si>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</si>
  <si>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</si>
  <si>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</si>
  <si>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</si>
  <si>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</si>
  <si>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</si>
  <si>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</si>
  <si>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</si>
  <si>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</si>
  <si>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</si>
  <si>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</si>
  <si>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</si>
  <si>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</si>
  <si>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</si>
  <si>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</si>
  <si>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</si>
  <si>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</si>
  <si>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</si>
  <si>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</si>
  <si>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</si>
  <si>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</si>
  <si>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</si>
  <si>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</si>
  <si>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</si>
  <si>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</si>
  <si>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</si>
  <si>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</si>
  <si>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</si>
  <si>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</si>
  <si>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</si>
  <si>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</si>
  <si>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</si>
  <si>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</si>
  <si>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</si>
  <si>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</si>
  <si>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</si>
  <si>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</si>
  <si>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</si>
  <si>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</si>
  <si>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</si>
  <si>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</si>
  <si>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</si>
  <si>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</si>
  <si>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</si>
  <si>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</si>
  <si>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</si>
  <si>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</si>
  <si>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</si>
  <si>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</si>
  <si>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</si>
  <si>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</si>
  <si>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</si>
  <si>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</si>
  <si>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</si>
  <si>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</si>
  <si>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</si>
  <si>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</si>
  <si>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</si>
  <si>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</si>
  <si>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</si>
  <si>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</si>
  <si>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</si>
  <si>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</si>
  <si>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</si>
  <si>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</si>
  <si>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</si>
  <si>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</si>
  <si>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</si>
  <si>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</si>
  <si>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</si>
  <si>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</si>
  <si>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</si>
  <si>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</si>
  <si>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</si>
  <si>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</si>
  <si>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</si>
  <si>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</si>
  <si>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</si>
  <si>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</si>
  <si>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</si>
  <si>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</si>
  <si>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</si>
  <si>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</si>
  <si>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</si>
  <si>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</si>
  <si>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</si>
  <si>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</si>
  <si>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</si>
  <si>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</si>
  <si>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</si>
  <si>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</si>
  <si>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</si>
  <si>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</si>
  <si>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</si>
  <si>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</si>
  <si>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</si>
  <si>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</si>
  <si>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</si>
  <si>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</si>
  <si>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</si>
  <si>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</si>
  <si>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</si>
  <si>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</si>
  <si>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</si>
  <si>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</si>
  <si>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</si>
  <si>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</si>
  <si>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</si>
  <si>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</si>
  <si>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</si>
  <si>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</si>
  <si>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</si>
  <si>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</si>
  <si>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</si>
  <si>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</si>
  <si>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</si>
  <si>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</si>
  <si>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</si>
  <si>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</si>
  <si>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</si>
  <si>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</si>
  <si>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</si>
  <si>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</si>
  <si>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</si>
  <si>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</si>
  <si>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</si>
  <si>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</si>
  <si>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</si>
  <si>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</si>
  <si>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</si>
  <si>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</si>
  <si>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</si>
  <si>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</si>
  <si>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</si>
  <si>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</si>
  <si>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</si>
  <si>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</si>
  <si>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</si>
  <si>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</si>
  <si>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</si>
  <si>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</si>
  <si>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</si>
  <si>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</si>
  <si>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</si>
  <si>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</si>
  <si>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</si>
  <si>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</si>
  <si>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</si>
  <si>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</si>
  <si>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</si>
  <si>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</si>
  <si>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</si>
  <si>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</si>
  <si>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</si>
  <si>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</si>
  <si>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</si>
  <si>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</si>
  <si>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</si>
  <si>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</si>
  <si>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</si>
  <si>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</si>
  <si>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</si>
  <si>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</si>
  <si>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</si>
  <si>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</si>
  <si>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</si>
  <si>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</si>
  <si>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</si>
  <si>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</si>
  <si>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</si>
  <si>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</si>
  <si>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</si>
  <si>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</si>
  <si>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</si>
  <si>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</si>
  <si>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</si>
  <si>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</si>
  <si>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</si>
  <si>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</si>
  <si>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</si>
  <si>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</si>
  <si>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</si>
  <si>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</si>
  <si>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</si>
  <si>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</si>
  <si>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</si>
  <si>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</si>
  <si>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</si>
  <si>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</si>
  <si>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</si>
  <si>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</si>
  <si>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</si>
  <si>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</si>
  <si>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</si>
  <si>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</si>
  <si>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</si>
  <si>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</si>
  <si>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</si>
  <si>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</si>
  <si>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</si>
  <si>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</si>
  <si>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</si>
  <si>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</si>
  <si>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</si>
  <si>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</si>
  <si>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</si>
  <si>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</si>
  <si>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</si>
  <si>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</si>
  <si>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</si>
  <si>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</si>
  <si>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</si>
  <si>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</si>
  <si>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</si>
  <si>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</si>
  <si>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</si>
  <si>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</si>
  <si>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</si>
  <si>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</si>
  <si>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</si>
  <si>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</si>
  <si>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</si>
  <si>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</si>
  <si>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</si>
  <si>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</si>
  <si>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</si>
  <si>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</si>
  <si>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</si>
  <si>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</si>
  <si>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</si>
  <si>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</si>
  <si>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</si>
  <si>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</si>
  <si>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</si>
  <si>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</si>
  <si>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</si>
  <si>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</si>
  <si>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</si>
  <si>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</si>
  <si>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</si>
  <si>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</si>
  <si>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</si>
  <si>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</si>
  <si>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</si>
  <si>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</si>
  <si>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</si>
  <si>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</si>
  <si>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</si>
  <si>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</si>
  <si>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</si>
  <si>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</si>
  <si>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</si>
  <si>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</si>
  <si>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</si>
  <si>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</si>
  <si>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</si>
  <si>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</si>
  <si>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</si>
  <si>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</si>
  <si>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</si>
  <si>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</si>
  <si>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</si>
  <si>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</si>
  <si>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</si>
  <si>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</si>
  <si>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</si>
  <si>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</si>
  <si>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</si>
  <si>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</si>
  <si>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</si>
  <si>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</si>
  <si>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</si>
  <si>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</si>
  <si>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</si>
  <si>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</si>
  <si>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</si>
  <si>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</si>
  <si>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</si>
  <si>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</si>
  <si>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</si>
  <si>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</si>
  <si>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</si>
  <si>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</si>
  <si>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</si>
  <si>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</si>
  <si>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</si>
  <si>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</si>
  <si>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</si>
  <si>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</si>
  <si>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</si>
  <si>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</si>
  <si>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</si>
  <si>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</si>
  <si>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</si>
  <si>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</si>
  <si>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</si>
  <si>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</si>
  <si>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</si>
  <si>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</si>
  <si>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</si>
  <si>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</si>
  <si>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</si>
  <si>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</si>
  <si>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</si>
  <si>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</si>
  <si>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</si>
  <si>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</si>
  <si>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</si>
  <si>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</si>
  <si>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</si>
  <si>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</si>
  <si>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</si>
  <si>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</si>
  <si>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</si>
  <si>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</si>
  <si>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</si>
  <si>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</si>
  <si>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</si>
  <si>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</si>
  <si>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</si>
  <si>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</si>
  <si>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</si>
  <si>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</si>
  <si>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</si>
  <si>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</si>
  <si>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</si>
  <si>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</si>
  <si>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</si>
  <si>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</si>
  <si>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</si>
  <si>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</si>
  <si>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</si>
  <si>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</si>
  <si>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</si>
  <si>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</si>
  <si>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</si>
  <si>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</si>
  <si>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</si>
  <si>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</si>
  <si>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</si>
  <si>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</si>
  <si>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</si>
  <si>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</si>
  <si>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</si>
  <si>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</si>
  <si>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</si>
  <si>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</si>
  <si>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</si>
  <si>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</si>
  <si>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</si>
  <si>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</si>
  <si>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</si>
  <si>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</si>
  <si>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</si>
  <si>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</si>
  <si>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</si>
  <si>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</si>
  <si>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</si>
  <si>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</si>
  <si>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</si>
  <si>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</si>
  <si>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</si>
  <si>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</si>
  <si>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</si>
  <si>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</si>
  <si>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</si>
  <si>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</si>
  <si>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</si>
  <si>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</si>
  <si>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</si>
  <si>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</si>
  <si>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</si>
  <si>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</si>
  <si>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</si>
  <si>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</si>
  <si>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</si>
  <si>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</si>
  <si>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</si>
  <si>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</si>
  <si>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</si>
  <si>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</si>
  <si>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</si>
  <si>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</si>
  <si>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</si>
  <si>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</si>
  <si>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</si>
  <si>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</si>
  <si>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</si>
  <si>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</si>
  <si>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</si>
  <si>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</si>
  <si>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</si>
  <si>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</si>
  <si>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</si>
  <si>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</si>
  <si>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</si>
  <si>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</si>
  <si>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</si>
  <si>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</si>
  <si>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</si>
  <si>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</si>
  <si>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</si>
  <si>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</si>
  <si>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</si>
  <si>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</si>
  <si>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</si>
  <si>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</si>
  <si>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</si>
  <si>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</si>
  <si>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</si>
  <si>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</si>
  <si>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</si>
  <si>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</si>
  <si>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</si>
  <si>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</si>
  <si>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</si>
  <si>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</si>
  <si>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</si>
  <si>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</si>
  <si>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</si>
  <si>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</si>
  <si>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</si>
  <si>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</si>
  <si>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</si>
  <si>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</si>
  <si>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</si>
  <si>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</si>
  <si>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</si>
  <si>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</si>
  <si>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</si>
  <si>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</si>
  <si>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</si>
  <si>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</si>
  <si>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</si>
  <si>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</si>
  <si>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</si>
  <si>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</si>
  <si>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</si>
  <si>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</si>
  <si>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</si>
  <si>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</si>
  <si>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</si>
  <si>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</si>
  <si>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</si>
  <si>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</si>
  <si>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</si>
  <si>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</si>
  <si>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</si>
  <si>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</si>
  <si>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</si>
  <si>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</si>
  <si>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</si>
  <si>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</si>
  <si>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</si>
  <si>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</si>
  <si>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</si>
  <si>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</si>
  <si>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</si>
  <si>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</si>
  <si>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</si>
  <si>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</si>
  <si>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</si>
  <si>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</si>
  <si>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</si>
  <si>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</si>
  <si>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</si>
  <si>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</si>
  <si>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</si>
  <si>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</si>
  <si>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</si>
  <si>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</si>
  <si>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</si>
  <si>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</si>
  <si>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</si>
  <si>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</si>
  <si>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</si>
  <si>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</si>
  <si>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</si>
  <si>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</si>
  <si>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</si>
  <si>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</si>
  <si>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</si>
  <si>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</si>
  <si>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</si>
  <si>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</si>
  <si>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</si>
  <si>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</si>
  <si>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</si>
  <si>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</si>
  <si>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</si>
  <si>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</si>
  <si>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</si>
  <si>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</si>
  <si>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</si>
  <si>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</si>
  <si>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</si>
  <si>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</si>
  <si>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</si>
  <si>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</si>
  <si>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</si>
  <si>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</si>
  <si>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</si>
  <si>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</si>
  <si>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</si>
  <si>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</si>
  <si>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</si>
  <si>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</si>
  <si>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</si>
  <si>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</si>
  <si>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</si>
  <si>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</si>
  <si>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</si>
  <si>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</si>
  <si>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</si>
  <si>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</si>
  <si>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</si>
  <si>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</si>
  <si>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</si>
  <si>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</si>
  <si>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</si>
  <si>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</si>
  <si>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</si>
  <si>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</si>
  <si>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</si>
  <si>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</si>
  <si>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</si>
  <si>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</si>
  <si>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</si>
  <si>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</si>
  <si>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</si>
  <si>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</si>
  <si>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</si>
  <si>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</si>
  <si>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</si>
  <si>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</si>
  <si>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</si>
  <si>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</si>
  <si>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</si>
  <si>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</si>
  <si>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</si>
  <si>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</si>
  <si>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</si>
  <si>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</si>
  <si>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</si>
  <si>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</si>
  <si>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</si>
  <si>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</si>
  <si>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</si>
  <si>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</si>
  <si>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</si>
  <si>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</si>
  <si>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</si>
  <si>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</si>
  <si>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</si>
  <si>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</si>
  <si>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</si>
  <si>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</si>
  <si>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</si>
  <si>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</si>
  <si>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</si>
  <si>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</si>
  <si>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</si>
  <si>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</si>
  <si>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</si>
  <si>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</si>
  <si>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</si>
  <si>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</si>
  <si>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</si>
  <si>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</si>
  <si>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</si>
  <si>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</si>
  <si>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</si>
  <si>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</si>
  <si>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</si>
  <si>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</si>
  <si>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</si>
  <si>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</si>
  <si>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</si>
  <si>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</si>
  <si>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</si>
  <si>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</si>
  <si>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</si>
  <si>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</si>
  <si>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</si>
  <si>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</si>
  <si>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</si>
  <si>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</si>
  <si>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</si>
  <si>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</si>
  <si>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</si>
  <si>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</si>
  <si>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</si>
  <si>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</si>
  <si>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</si>
  <si>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</si>
  <si>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</si>
  <si>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</si>
  <si>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</si>
  <si>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</si>
  <si>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</si>
  <si>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</si>
  <si>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</si>
  <si>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</si>
  <si>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</si>
  <si>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</si>
  <si>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</si>
  <si>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</si>
  <si>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</si>
  <si>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</si>
  <si>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</si>
  <si>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</si>
  <si>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</si>
  <si>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</si>
  <si>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</si>
  <si>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</si>
  <si>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</si>
  <si>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</si>
  <si>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</si>
  <si>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</si>
  <si>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</si>
  <si>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</si>
  <si>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</si>
  <si>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</si>
  <si>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</si>
  <si>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</si>
  <si>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</si>
  <si>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</si>
  <si>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</si>
  <si>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</si>
  <si>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</si>
  <si>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</si>
  <si>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</si>
  <si>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</si>
  <si>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</si>
  <si>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</si>
  <si>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</si>
  <si>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</si>
  <si>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</si>
  <si>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</si>
  <si>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</si>
  <si>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</si>
  <si>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</si>
  <si>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</si>
  <si>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</si>
  <si>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</si>
  <si>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</si>
  <si>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</si>
  <si>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</si>
  <si>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</si>
  <si>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</si>
  <si>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</si>
  <si>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</si>
  <si>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</si>
  <si>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</si>
  <si>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</si>
  <si>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</si>
  <si>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</si>
  <si>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</si>
  <si>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</si>
  <si>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</si>
  <si>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</si>
  <si>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</si>
  <si>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</si>
  <si>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</si>
  <si>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</si>
  <si>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</si>
  <si>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</si>
  <si>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</si>
  <si>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</si>
  <si>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</si>
  <si>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</si>
  <si>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</si>
  <si>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</si>
  <si>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</si>
  <si>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</si>
  <si>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</si>
  <si>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</si>
  <si>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</si>
  <si>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</si>
  <si>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</si>
  <si>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</si>
  <si>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</si>
  <si>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</si>
  <si>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</si>
  <si>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</si>
  <si>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</si>
  <si>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</si>
  <si>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</si>
  <si>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</si>
  <si>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</si>
  <si>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</si>
  <si>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</si>
  <si>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</si>
  <si>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</si>
  <si>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</si>
  <si>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</si>
  <si>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</si>
  <si>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</si>
  <si>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</si>
  <si>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</si>
  <si>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</si>
  <si>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</si>
  <si>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</si>
  <si>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</si>
  <si>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</si>
  <si>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</si>
  <si>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</si>
  <si>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</si>
  <si>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</si>
  <si>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</si>
  <si>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</si>
  <si>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</si>
  <si>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</si>
  <si>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</si>
  <si>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</si>
  <si>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</si>
  <si>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</si>
  <si>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</si>
  <si>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</si>
  <si>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</si>
  <si>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</si>
  <si>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</si>
  <si>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</si>
  <si>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</si>
  <si>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</si>
  <si>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</si>
  <si>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</si>
  <si>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</si>
  <si>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</si>
  <si>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</si>
  <si>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</si>
  <si>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</si>
  <si>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</si>
  <si>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</si>
  <si>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</si>
  <si>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</si>
  <si>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</si>
  <si>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</si>
  <si>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</si>
  <si>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</si>
  <si>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</si>
  <si>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</si>
  <si>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</si>
  <si>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</si>
  <si>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</si>
  <si>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</si>
  <si>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</si>
  <si>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</si>
  <si>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</si>
  <si>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</si>
  <si>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</si>
  <si>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</si>
  <si>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</si>
  <si>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</si>
  <si>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</si>
  <si>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</si>
  <si>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</si>
  <si>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</si>
  <si>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</si>
  <si>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</si>
  <si>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</si>
  <si>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</si>
  <si>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</si>
  <si>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</si>
  <si>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</si>
  <si>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</si>
  <si>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</si>
  <si>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</si>
  <si>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</si>
  <si>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</si>
  <si>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</si>
  <si>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</si>
  <si>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</si>
  <si>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</si>
  <si>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</si>
  <si>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</si>
  <si>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</si>
  <si>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</si>
  <si>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</si>
  <si>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</si>
  <si>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</si>
  <si>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</si>
  <si>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</si>
  <si>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</si>
  <si>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</si>
  <si>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</si>
  <si>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</si>
  <si>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</si>
  <si>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</si>
  <si>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</si>
  <si>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</si>
  <si>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</si>
  <si>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</si>
  <si>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</si>
  <si>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</si>
  <si>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</si>
  <si>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</si>
  <si>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</si>
  <si>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</si>
  <si>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</si>
  <si>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</si>
  <si>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</si>
  <si>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</si>
  <si>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</si>
  <si>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</si>
  <si>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</si>
  <si>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</si>
  <si>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</si>
  <si>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</si>
  <si>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</si>
  <si>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</si>
  <si>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</si>
  <si>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</si>
  <si>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</si>
  <si>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</si>
  <si>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</si>
  <si>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</si>
  <si>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</si>
  <si>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</si>
  <si>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</si>
  <si>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</si>
  <si>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</si>
  <si>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</si>
  <si>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</si>
  <si>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</si>
  <si>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</si>
  <si>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</si>
  <si>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</si>
  <si>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</si>
  <si>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</si>
  <si>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</si>
  <si>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</si>
  <si>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</si>
  <si>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</si>
  <si>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</si>
  <si>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</si>
  <si>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</si>
  <si>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</si>
  <si>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</si>
  <si>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</si>
  <si>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</si>
  <si>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</si>
  <si>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</si>
  <si>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</si>
  <si>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</si>
  <si>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</si>
  <si>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</si>
  <si>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</si>
  <si>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</si>
  <si>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</si>
  <si>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</si>
  <si>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</si>
  <si>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</si>
  <si>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</si>
  <si>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</si>
  <si>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</si>
  <si>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</si>
  <si>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</si>
  <si>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</si>
  <si>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</si>
  <si>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</si>
  <si>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</si>
  <si>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</si>
  <si>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</si>
  <si>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</si>
  <si>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</si>
  <si>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</si>
  <si>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</si>
  <si>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</si>
  <si>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</si>
  <si>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</si>
  <si>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</si>
  <si>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</si>
  <si>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</si>
  <si>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</si>
  <si>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</si>
  <si>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</si>
  <si>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</si>
  <si>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</si>
  <si>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</si>
  <si>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</si>
  <si>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</si>
  <si>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</si>
  <si>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</si>
  <si>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</si>
  <si>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</si>
  <si>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</si>
  <si>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</si>
  <si>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</si>
  <si>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</si>
  <si>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</si>
  <si>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</si>
  <si>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</si>
  <si>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</si>
  <si>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</si>
  <si>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</si>
  <si>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</si>
  <si>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</si>
  <si>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</si>
  <si>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</si>
  <si>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</si>
  <si>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</si>
  <si>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</si>
  <si>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</si>
  <si>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</si>
  <si>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</si>
  <si>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</si>
  <si>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</si>
  <si>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</si>
  <si>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</si>
  <si>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</si>
  <si>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</si>
  <si>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</si>
  <si>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</si>
  <si>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</si>
  <si>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</si>
  <si>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</si>
  <si>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</si>
  <si>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</si>
  <si>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</si>
  <si>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</si>
  <si>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</si>
  <si>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</si>
  <si>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</si>
  <si>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</si>
  <si>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</si>
  <si>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</si>
  <si>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</si>
  <si>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</si>
  <si>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</si>
  <si>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</si>
  <si>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</si>
  <si>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</si>
  <si>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</si>
  <si>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</si>
  <si>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</si>
  <si>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</si>
  <si>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</si>
  <si>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</si>
  <si>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</si>
  <si>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</si>
  <si>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</si>
  <si>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</si>
  <si>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</si>
  <si>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</si>
  <si>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</si>
  <si>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</si>
  <si>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</si>
  <si>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</si>
  <si>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</si>
  <si>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</si>
  <si>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</si>
  <si>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</si>
  <si>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</si>
  <si>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</si>
  <si>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</si>
  <si>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</si>
  <si>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</si>
  <si>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</si>
  <si>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</si>
  <si>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</si>
  <si>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</si>
  <si>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</si>
  <si>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</si>
  <si>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</si>
  <si>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</si>
  <si>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</si>
  <si>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</si>
  <si>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</si>
  <si>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</si>
  <si>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</si>
  <si>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</si>
  <si>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</si>
  <si>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</si>
  <si>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</si>
  <si>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</si>
  <si>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</si>
  <si>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</si>
  <si>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</si>
  <si>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</si>
  <si>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</si>
  <si>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</si>
  <si>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</si>
  <si>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</si>
  <si>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</si>
  <si>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</si>
  <si>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</si>
  <si>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</si>
  <si>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</si>
  <si>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</si>
  <si>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</si>
  <si>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</si>
  <si>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</si>
  <si>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</si>
  <si>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</si>
  <si>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</si>
  <si>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</si>
  <si>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</si>
  <si>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</si>
  <si>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</si>
  <si>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</si>
  <si>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</si>
  <si>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</si>
  <si>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</si>
  <si>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</si>
  <si>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</si>
  <si>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</si>
  <si>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</si>
  <si>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</si>
  <si>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</si>
  <si>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</si>
  <si>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</si>
  <si>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</si>
  <si>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</si>
  <si>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</si>
  <si>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</si>
  <si>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</si>
  <si>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</si>
  <si>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</si>
  <si>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</si>
  <si>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</si>
  <si>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</si>
  <si>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</si>
  <si>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</si>
  <si>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</si>
  <si>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</si>
  <si>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</si>
  <si>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</si>
  <si>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</si>
  <si>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</si>
  <si>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</si>
  <si>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</si>
  <si>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</si>
  <si>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</si>
  <si>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</si>
  <si>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</si>
  <si>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</si>
  <si>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</si>
  <si>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</si>
  <si>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</si>
  <si>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</si>
  <si>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</si>
  <si>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</si>
  <si>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</si>
  <si>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</si>
  <si>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</si>
  <si>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</si>
  <si>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</si>
  <si>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</si>
  <si>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</si>
  <si>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</si>
  <si>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</si>
  <si>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</si>
  <si>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</si>
  <si>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</si>
  <si>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</si>
  <si>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</si>
  <si>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</si>
  <si>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</si>
  <si>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</si>
  <si>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</si>
  <si>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</si>
  <si>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</si>
  <si>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</si>
  <si>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</si>
  <si>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</si>
  <si>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</si>
  <si>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</si>
  <si>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</si>
  <si>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</si>
  <si>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</si>
  <si>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</si>
  <si>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</si>
  <si>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</si>
  <si>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</si>
  <si>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</si>
  <si>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</si>
  <si>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</si>
  <si>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</si>
  <si>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</si>
  <si>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</si>
  <si>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</si>
  <si>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</si>
  <si>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</si>
  <si>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</si>
  <si>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</si>
  <si>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</si>
  <si>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</si>
  <si>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</si>
  <si>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</si>
  <si>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</si>
  <si>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</si>
  <si>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</si>
  <si>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</si>
  <si>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</si>
  <si>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</si>
  <si>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</si>
  <si>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</si>
  <si>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</si>
  <si>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</si>
  <si>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</si>
  <si>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</si>
  <si>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</si>
  <si>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</si>
  <si>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</si>
  <si>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</si>
  <si>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</si>
  <si>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</si>
  <si>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</si>
  <si>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</si>
  <si>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</si>
  <si>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</si>
  <si>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</si>
  <si>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</si>
  <si>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</si>
  <si>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</si>
  <si>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</si>
  <si>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</si>
  <si>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</si>
  <si>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</si>
  <si>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</si>
  <si>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</si>
  <si>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</si>
  <si>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</si>
  <si>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</si>
  <si>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</si>
  <si>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</si>
  <si>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</si>
  <si>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</si>
  <si>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</si>
  <si>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</si>
  <si>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</si>
  <si>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</si>
  <si>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</si>
  <si>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</si>
  <si>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</si>
  <si>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</si>
  <si>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</si>
  <si>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</si>
  <si>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</si>
  <si>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</si>
  <si>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</si>
  <si>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</si>
  <si>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</si>
  <si>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</si>
  <si>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</si>
  <si>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</si>
  <si>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</si>
  <si>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</si>
  <si>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</si>
  <si>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</si>
  <si>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</si>
  <si>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</si>
  <si>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</si>
  <si>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</si>
  <si>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</si>
  <si>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</si>
  <si>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</si>
  <si>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</si>
  <si>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</si>
  <si>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</si>
  <si>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</si>
  <si>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</si>
  <si>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</si>
  <si>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</si>
  <si>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</si>
  <si>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</si>
  <si>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</si>
  <si>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</si>
  <si>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</si>
  <si>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</si>
  <si>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</si>
  <si>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</si>
  <si>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</si>
  <si>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</si>
  <si>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</si>
  <si>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</si>
  <si>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</si>
  <si>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</si>
  <si>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</si>
  <si>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</si>
  <si>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</si>
  <si>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</si>
  <si>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</si>
  <si>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</si>
  <si>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</si>
  <si>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</si>
  <si>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</si>
  <si>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</si>
  <si>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</si>
  <si>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</si>
  <si>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</si>
  <si>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</si>
  <si>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</si>
  <si>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</si>
  <si>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</si>
  <si>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</si>
  <si>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</si>
  <si>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</si>
  <si>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</si>
  <si>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</si>
  <si>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</si>
  <si>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</si>
  <si>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</si>
  <si>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</si>
  <si>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</si>
  <si>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</si>
  <si>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</si>
  <si>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</si>
  <si>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</si>
  <si>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</si>
  <si>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</si>
  <si>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</si>
  <si>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</si>
  <si>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</si>
  <si>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</si>
  <si>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</si>
  <si>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</si>
  <si>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</si>
  <si>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</si>
  <si>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</si>
  <si>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</si>
  <si>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</si>
  <si>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</si>
  <si>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</si>
  <si>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</si>
  <si>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</si>
  <si>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</si>
  <si>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</si>
  <si>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</si>
  <si>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</si>
  <si>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</si>
  <si>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</si>
  <si>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</si>
  <si>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</si>
  <si>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</si>
  <si>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</si>
  <si>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</si>
  <si>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</si>
  <si>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</si>
  <si>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</si>
  <si>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</si>
  <si>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</si>
  <si>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</si>
  <si>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</si>
  <si>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</si>
  <si>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</si>
  <si>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</si>
  <si>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</si>
  <si>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</si>
  <si>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</si>
  <si>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</si>
  <si>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</si>
  <si>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</si>
  <si>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</si>
  <si>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</si>
  <si>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</si>
  <si>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</si>
  <si>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</si>
  <si>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</si>
  <si>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</si>
  <si>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</si>
  <si>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</si>
  <si>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</si>
  <si>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</si>
  <si>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</si>
  <si>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</si>
  <si>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</si>
  <si>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</si>
  <si>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</si>
  <si>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</si>
  <si>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</si>
  <si>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</si>
  <si>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</si>
  <si>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</si>
  <si>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</si>
  <si>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</si>
  <si>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</si>
  <si>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</si>
  <si>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</si>
  <si>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</si>
  <si>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</si>
  <si>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</si>
  <si>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</si>
  <si>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</si>
  <si>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</si>
  <si>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</si>
  <si>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</si>
  <si>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</si>
  <si>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</si>
  <si>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</si>
  <si>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</si>
  <si>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</si>
  <si>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</si>
  <si>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</si>
  <si>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</si>
  <si>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</si>
  <si>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</si>
  <si>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</si>
  <si>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</si>
  <si>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</si>
  <si>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</si>
  <si>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</si>
  <si>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</si>
  <si>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</si>
  <si>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</si>
  <si>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</si>
  <si>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</si>
  <si>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</si>
  <si>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</si>
  <si>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</si>
  <si>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</si>
  <si>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</si>
  <si>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</si>
  <si>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</si>
  <si>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</si>
  <si>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</si>
  <si>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</si>
  <si>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</si>
  <si>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</si>
  <si>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</si>
  <si>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</si>
  <si>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</si>
  <si>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</si>
  <si>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</si>
  <si>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</si>
  <si>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</si>
  <si>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</si>
  <si>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</si>
  <si>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</si>
  <si>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</si>
  <si>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</si>
  <si>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</si>
  <si>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</si>
  <si>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</si>
  <si>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</si>
  <si>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</si>
  <si>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</si>
  <si>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</si>
  <si>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</si>
  <si>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</si>
  <si>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</si>
  <si>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</si>
  <si>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</si>
  <si>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</si>
  <si>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</si>
  <si>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</si>
  <si>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</si>
  <si>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</si>
  <si>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</si>
  <si>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</si>
  <si>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</si>
  <si>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</si>
  <si>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</si>
  <si>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</si>
  <si>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</si>
  <si>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</si>
  <si>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</si>
  <si>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</si>
  <si>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</si>
  <si>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</si>
  <si>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</si>
  <si>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</si>
  <si>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</si>
  <si>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</si>
  <si>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</si>
  <si>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</si>
  <si>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</si>
  <si>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</si>
  <si>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</si>
  <si>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</si>
  <si>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</si>
  <si>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</si>
  <si>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</si>
  <si>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</si>
  <si>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</si>
  <si>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</si>
  <si>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</si>
  <si>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</si>
  <si>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</si>
  <si>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</si>
  <si>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</si>
  <si>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</si>
  <si>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</si>
  <si>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</si>
  <si>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</si>
  <si>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</si>
  <si>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</si>
  <si>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</si>
  <si>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</si>
  <si>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</si>
  <si>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</si>
  <si>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</si>
  <si>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</si>
  <si>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</si>
  <si>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</si>
  <si>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</si>
  <si>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</si>
  <si>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</si>
  <si>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</si>
  <si>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</si>
  <si>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</si>
  <si>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</si>
  <si>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</si>
  <si>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</si>
  <si>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</si>
  <si>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</si>
  <si>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</si>
  <si>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</si>
  <si>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</si>
  <si>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</si>
  <si>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</si>
  <si>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</si>
  <si>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</si>
  <si>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</si>
  <si>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</si>
  <si>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</si>
  <si>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</si>
  <si>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</si>
  <si>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</si>
  <si>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</si>
  <si>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</si>
  <si>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</si>
  <si>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</si>
  <si>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</si>
  <si>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</si>
  <si>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</si>
  <si>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</si>
  <si>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</si>
  <si>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</si>
  <si>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</si>
  <si>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</si>
  <si>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</si>
  <si>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</si>
  <si>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</si>
  <si>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</si>
  <si>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</si>
  <si>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</si>
  <si>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</si>
  <si>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</si>
  <si>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</si>
  <si>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</si>
  <si>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</si>
  <si>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</si>
  <si>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</si>
  <si>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</si>
  <si>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</si>
  <si>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</si>
  <si>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</si>
  <si>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</si>
  <si>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</si>
  <si>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</si>
  <si>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</si>
  <si>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</si>
  <si>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</si>
  <si>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</si>
  <si>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</si>
  <si>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</si>
  <si>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</si>
  <si>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</si>
  <si>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</si>
  <si>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</si>
  <si>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</si>
  <si>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</si>
  <si>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</si>
  <si>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</si>
  <si>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</si>
  <si>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</si>
  <si>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</si>
  <si>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</si>
  <si>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</si>
  <si>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</si>
  <si>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</si>
  <si>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</si>
  <si>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</si>
  <si>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</si>
  <si>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</si>
  <si>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</si>
  <si>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</si>
  <si>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</si>
  <si>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</si>
  <si>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</si>
  <si>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</si>
  <si>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</si>
  <si>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</si>
  <si>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</si>
  <si>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</si>
  <si>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</si>
  <si>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</si>
  <si>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</si>
  <si>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</si>
  <si>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</si>
  <si>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</si>
  <si>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</si>
  <si>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</si>
  <si>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</si>
  <si>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</si>
  <si>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</si>
  <si>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</si>
  <si>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</si>
  <si>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</si>
  <si>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</si>
  <si>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</si>
  <si>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</si>
  <si>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</si>
  <si>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</si>
  <si>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</si>
  <si>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</si>
  <si>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</si>
  <si>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</si>
  <si>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</si>
  <si>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</si>
  <si>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</si>
  <si>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</si>
  <si>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</si>
  <si>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</si>
  <si>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</si>
  <si>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</si>
  <si>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</si>
  <si>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</si>
  <si>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</si>
  <si>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</si>
  <si>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</si>
  <si>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</si>
  <si>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</si>
  <si>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</si>
  <si>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</si>
  <si>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</si>
  <si>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</si>
  <si>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</si>
  <si>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</si>
  <si>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</si>
  <si>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</si>
  <si>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</si>
  <si>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</si>
  <si>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</si>
  <si>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</si>
  <si>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</si>
  <si>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</si>
  <si>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</si>
  <si>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</si>
  <si>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</si>
  <si>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</si>
  <si>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</si>
  <si>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</si>
  <si>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</si>
  <si>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</si>
  <si>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</si>
  <si>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</si>
  <si>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</si>
  <si>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</si>
  <si>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</si>
  <si>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</si>
  <si>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</si>
  <si>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</si>
  <si>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</si>
  <si>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</si>
  <si>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</si>
  <si>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</si>
  <si>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</si>
  <si>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</si>
  <si>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</si>
  <si>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</si>
  <si>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</si>
  <si>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</si>
  <si>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</si>
  <si>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</si>
  <si>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</si>
  <si>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</si>
  <si>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</si>
  <si>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</si>
  <si>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</si>
  <si>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</si>
  <si>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</si>
  <si>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</si>
  <si>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</si>
  <si>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</si>
  <si>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</si>
  <si>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</si>
  <si>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</si>
  <si>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</si>
  <si>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</si>
  <si>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</si>
  <si>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</si>
  <si>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</si>
  <si>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</si>
  <si>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</si>
  <si>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</si>
  <si>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</si>
  <si>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</si>
  <si>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</si>
  <si>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</si>
  <si>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</si>
  <si>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</si>
  <si>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</si>
  <si>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</si>
  <si>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</si>
  <si>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</si>
  <si>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</si>
  <si>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</si>
  <si>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</si>
  <si>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</si>
  <si>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</si>
  <si>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</si>
  <si>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</si>
  <si>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</si>
  <si>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</si>
  <si>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</si>
  <si>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</si>
  <si>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</si>
  <si>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</si>
  <si>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</si>
  <si>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</si>
  <si>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</si>
  <si>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</si>
  <si>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</si>
  <si>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</si>
  <si>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</si>
  <si>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</si>
  <si>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</si>
  <si>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</si>
  <si>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</si>
  <si>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</si>
  <si>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</si>
  <si>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</si>
  <si>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</si>
  <si>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</si>
  <si>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</si>
  <si>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</si>
  <si>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</si>
  <si>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</si>
  <si>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</si>
  <si>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</si>
  <si>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</si>
  <si>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</si>
  <si>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</si>
  <si>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</si>
  <si>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</si>
  <si>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</si>
  <si>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</si>
  <si>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</si>
  <si>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</si>
  <si>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</si>
  <si>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</si>
  <si>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</si>
  <si>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</si>
  <si>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</si>
  <si>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</si>
  <si>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</si>
  <si>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</si>
  <si>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</si>
  <si>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</si>
  <si>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</si>
  <si>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</si>
  <si>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</si>
  <si>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</si>
  <si>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</si>
  <si>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</si>
  <si>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</si>
  <si>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</si>
  <si>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</si>
  <si>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</si>
  <si>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</si>
  <si>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</si>
  <si>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</si>
  <si>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</si>
  <si>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</si>
  <si>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</si>
  <si>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</si>
  <si>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</si>
  <si>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</si>
  <si>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</si>
  <si>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</si>
  <si>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</si>
  <si>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</si>
  <si>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</si>
  <si>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</si>
  <si>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</si>
  <si>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</si>
  <si>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</si>
  <si>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</si>
  <si>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</si>
  <si>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</si>
  <si>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</si>
  <si>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</si>
  <si>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</si>
  <si>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</si>
  <si>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</si>
  <si>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</si>
  <si>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</si>
  <si>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</si>
  <si>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</si>
  <si>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</si>
  <si>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</si>
  <si>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</si>
  <si>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</si>
  <si>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</si>
  <si>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</si>
  <si>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</si>
  <si>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</si>
  <si>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</si>
  <si>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</si>
  <si>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</si>
  <si>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</si>
  <si>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</si>
  <si>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</si>
  <si>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</si>
  <si>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</si>
  <si>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</si>
  <si>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</si>
  <si>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</si>
  <si>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</si>
  <si>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</si>
  <si>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</si>
  <si>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</si>
  <si>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</si>
  <si>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</si>
  <si>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</si>
  <si>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</si>
  <si>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</si>
  <si>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</si>
  <si>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</si>
  <si>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</si>
  <si>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</si>
  <si>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</si>
  <si>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</si>
  <si>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</si>
  <si>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</si>
  <si>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</si>
  <si>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</si>
  <si>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</si>
  <si>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</si>
  <si>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</si>
  <si>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</si>
  <si>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</si>
  <si>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</si>
  <si>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</si>
  <si>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</si>
  <si>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</si>
  <si>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</si>
  <si>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</si>
  <si>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</si>
  <si>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</si>
  <si>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</si>
  <si>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</si>
  <si>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</si>
  <si>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</si>
  <si>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</si>
  <si>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</si>
  <si>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</si>
  <si>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</si>
  <si>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</si>
  <si>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</si>
  <si>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</si>
  <si>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</si>
  <si>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</si>
  <si>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</si>
  <si>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</si>
  <si>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</si>
  <si>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</si>
  <si>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</si>
  <si>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</si>
  <si>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</si>
  <si>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</si>
  <si>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</si>
  <si>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</si>
  <si>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</si>
  <si>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</si>
  <si>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</si>
  <si>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</si>
  <si>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</si>
  <si>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</si>
  <si>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</si>
  <si>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</si>
  <si>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</si>
  <si>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</si>
  <si>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</si>
  <si>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</si>
  <si>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</si>
  <si>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</si>
  <si>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</si>
  <si>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</si>
  <si>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</si>
  <si>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</si>
  <si>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</si>
  <si>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</si>
  <si>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</si>
  <si>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</si>
  <si>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</si>
  <si>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</si>
  <si>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</si>
  <si>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</si>
  <si>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</si>
  <si>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</si>
  <si>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</si>
  <si>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</si>
  <si>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</si>
  <si>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</si>
  <si>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</si>
  <si>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</si>
  <si>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</si>
  <si>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</si>
  <si>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</si>
  <si>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</si>
  <si>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</si>
  <si>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</si>
  <si>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</si>
  <si>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</si>
  <si>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</si>
  <si>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</si>
  <si>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</si>
  <si>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</si>
  <si>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</si>
  <si>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</si>
  <si>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</si>
  <si>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</si>
  <si>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</si>
  <si>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</si>
  <si>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</si>
  <si>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</si>
  <si>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</si>
  <si>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</si>
  <si>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</si>
  <si>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</si>
  <si>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</si>
  <si>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</si>
  <si>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</si>
  <si>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</si>
  <si>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</si>
  <si>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</si>
  <si>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</si>
  <si>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</si>
  <si>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</si>
  <si>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</si>
  <si>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</si>
  <si>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</si>
  <si>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</si>
  <si>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</si>
  <si>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</si>
  <si>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</si>
  <si>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</si>
  <si>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</si>
  <si>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</si>
  <si>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</si>
  <si>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</si>
  <si>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</si>
  <si>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</si>
  <si>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</si>
  <si>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</si>
  <si>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</si>
  <si>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</si>
  <si>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</si>
  <si>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</si>
  <si>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</si>
  <si>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</si>
  <si>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</si>
  <si>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</si>
  <si>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</si>
  <si>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</si>
  <si>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</si>
  <si>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</si>
  <si>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</si>
  <si>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</si>
  <si>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</si>
  <si>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</si>
  <si>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</si>
  <si>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</si>
  <si>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</si>
  <si>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</si>
  <si>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</si>
  <si>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</si>
  <si>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</si>
  <si>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</si>
  <si>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</si>
  <si>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</si>
  <si>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</si>
  <si>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</si>
  <si>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</si>
  <si>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</si>
  <si>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</si>
  <si>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</si>
  <si>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</si>
  <si>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</si>
  <si>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</si>
  <si>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</si>
  <si>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</si>
  <si>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</si>
  <si>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</si>
  <si>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</si>
  <si>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</si>
  <si>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</si>
  <si>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</si>
  <si>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</si>
  <si>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</si>
  <si>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</si>
  <si>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</si>
  <si>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</si>
  <si>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</si>
  <si>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</si>
  <si>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</si>
  <si>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</si>
  <si>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</si>
  <si>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</si>
  <si>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</si>
  <si>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</si>
  <si>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</si>
  <si>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</si>
  <si>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</si>
  <si>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</si>
  <si>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</si>
  <si>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</si>
  <si>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</si>
  <si>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</si>
  <si>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</si>
  <si>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</si>
  <si>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</si>
  <si>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</si>
  <si>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</si>
  <si>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</si>
  <si>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</si>
  <si>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</si>
  <si>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</si>
  <si>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</si>
  <si>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</si>
  <si>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</si>
  <si>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</si>
  <si>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</si>
  <si>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</si>
  <si>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</si>
  <si>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</si>
  <si>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</si>
  <si>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</si>
  <si>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</si>
  <si>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</si>
  <si>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</si>
  <si>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</si>
  <si>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</si>
  <si>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</si>
  <si>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</si>
  <si>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</si>
  <si>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</si>
  <si>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</si>
  <si>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</si>
  <si>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</si>
  <si>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</si>
  <si>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</si>
  <si>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</si>
  <si>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</si>
  <si>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</si>
  <si>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</si>
  <si>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</si>
  <si>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</si>
  <si>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</si>
  <si>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</si>
  <si>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</si>
  <si>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</si>
  <si>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</si>
  <si>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</si>
  <si>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</si>
  <si>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</si>
  <si>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</si>
  <si>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</si>
  <si>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</si>
  <si>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</si>
  <si>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</si>
  <si>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</si>
  <si>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</si>
  <si>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</si>
  <si>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</si>
  <si>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</si>
  <si>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</si>
  <si>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</si>
  <si>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</si>
  <si>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</si>
  <si>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</si>
  <si>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</si>
  <si>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</si>
  <si>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</si>
  <si>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</si>
  <si>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</si>
  <si>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</si>
  <si>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</si>
  <si>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</si>
  <si>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</si>
  <si>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</si>
  <si>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</si>
  <si>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</si>
  <si>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</si>
  <si>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</si>
  <si>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</si>
  <si>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</si>
  <si>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</si>
  <si>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</si>
  <si>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</si>
  <si>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</si>
  <si>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</si>
  <si>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</si>
  <si>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</si>
  <si>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</si>
  <si>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</si>
  <si>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</si>
  <si>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</si>
  <si>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</si>
  <si>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</si>
  <si>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</si>
  <si>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</si>
  <si>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</si>
  <si>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</si>
  <si>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</si>
  <si>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</si>
  <si>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</si>
  <si>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</si>
  <si>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</si>
  <si>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</si>
  <si>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</si>
  <si>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</si>
  <si>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</si>
  <si>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</si>
  <si>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</si>
  <si>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</si>
  <si>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</si>
  <si>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</si>
  <si>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</si>
  <si>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</si>
  <si>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</si>
  <si>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</si>
  <si>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</si>
  <si>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</si>
  <si>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</si>
  <si>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</si>
  <si>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</si>
  <si>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</si>
  <si>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</si>
  <si>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</si>
  <si>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</si>
  <si>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</si>
  <si>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</si>
  <si>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</si>
  <si>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</si>
  <si>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</si>
  <si>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</si>
  <si>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</si>
  <si>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</si>
  <si>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</si>
  <si>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</si>
  <si>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</si>
  <si>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</si>
  <si>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</si>
  <si>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</si>
  <si>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</si>
  <si>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</si>
  <si>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</si>
  <si>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</si>
  <si>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</si>
  <si>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</si>
  <si>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</si>
  <si>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</si>
  <si>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</si>
  <si>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</si>
  <si>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</si>
  <si>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</si>
  <si>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</si>
  <si>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</si>
  <si>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</si>
  <si>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</si>
  <si>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</si>
  <si>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</si>
  <si>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</si>
  <si>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</si>
  <si>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</si>
  <si>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</si>
  <si>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</si>
  <si>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</si>
  <si>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</si>
  <si>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</si>
  <si>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</si>
  <si>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</si>
  <si>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</si>
  <si>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</si>
  <si>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</si>
  <si>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</si>
  <si>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</si>
  <si>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</si>
  <si>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</si>
  <si>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</si>
  <si>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</si>
  <si>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</si>
  <si>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</si>
  <si>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</si>
  <si>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</si>
  <si>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</si>
  <si>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</si>
  <si>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</si>
  <si>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</si>
  <si>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</si>
  <si>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</si>
  <si>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</si>
  <si>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</si>
  <si>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</si>
  <si>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</si>
  <si>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</si>
  <si>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</si>
  <si>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</si>
  <si>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</si>
  <si>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</si>
  <si>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</si>
  <si>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</si>
  <si>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</si>
  <si>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</si>
  <si>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</si>
  <si>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</si>
  <si>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</si>
  <si>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</si>
  <si>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</si>
  <si>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</si>
  <si>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</si>
  <si>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</si>
  <si>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</si>
  <si>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</si>
  <si>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</si>
  <si>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</si>
  <si>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</si>
  <si>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</si>
  <si>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</si>
  <si>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</si>
  <si>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</si>
  <si>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</si>
  <si>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</si>
  <si>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</si>
  <si>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</si>
  <si>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</si>
  <si>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</si>
  <si>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</si>
  <si>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</si>
  <si>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</si>
  <si>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</si>
  <si>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</si>
  <si>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</si>
  <si>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</si>
  <si>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</si>
  <si>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</si>
  <si>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</si>
  <si>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</si>
  <si>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</si>
  <si>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</si>
  <si>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</si>
  <si>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</si>
  <si>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</si>
  <si>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</si>
  <si>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</si>
  <si>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</si>
  <si>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</si>
  <si>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</si>
  <si>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</si>
  <si>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</si>
  <si>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</si>
  <si>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</si>
  <si>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</si>
  <si>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</si>
  <si>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</si>
  <si>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</si>
  <si>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</si>
  <si>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</si>
  <si>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</si>
  <si>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</si>
  <si>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</si>
  <si>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</si>
  <si>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</si>
  <si>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</si>
  <si>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</si>
  <si>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</si>
  <si>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</si>
  <si>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</si>
  <si>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</si>
  <si>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</si>
  <si>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</si>
  <si>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</si>
  <si>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</si>
  <si>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</si>
  <si>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</si>
  <si>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</si>
  <si>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</si>
  <si>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</si>
  <si>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</si>
  <si>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</si>
  <si>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</si>
  <si>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</si>
  <si>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</si>
  <si>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</si>
  <si>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</si>
  <si>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</si>
  <si>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</si>
  <si>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</si>
  <si>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</si>
  <si>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</si>
  <si>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</si>
  <si>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</si>
  <si>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</si>
  <si>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</si>
  <si>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</si>
  <si>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</si>
  <si>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</si>
  <si>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</si>
  <si>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</si>
  <si>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</si>
  <si>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</si>
  <si>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</si>
  <si>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</si>
  <si>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</si>
  <si>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</si>
  <si>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</si>
  <si>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</si>
  <si>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</si>
  <si>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</si>
  <si>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</si>
  <si>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</si>
  <si>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</si>
  <si>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</si>
  <si>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</si>
  <si>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</si>
  <si>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</si>
  <si>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</si>
  <si>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</si>
  <si>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</si>
  <si>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</si>
  <si>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</si>
  <si>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</si>
  <si>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</si>
  <si>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</si>
  <si>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</si>
  <si>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</si>
  <si>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</si>
  <si>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</si>
  <si>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</si>
  <si>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</si>
  <si>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</si>
  <si>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</si>
  <si>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</si>
  <si>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</si>
  <si>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</si>
  <si>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</si>
  <si>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</si>
  <si>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</si>
  <si>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</si>
  <si>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</si>
  <si>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</si>
  <si>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</si>
  <si>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</si>
  <si>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</si>
  <si>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</si>
  <si>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</si>
  <si>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</si>
  <si>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</si>
  <si>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</si>
  <si>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</si>
  <si>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</si>
  <si>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</si>
  <si>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</si>
  <si>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</si>
  <si>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</si>
  <si>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</si>
  <si>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</si>
  <si>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</si>
  <si>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</si>
  <si>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</si>
  <si>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</si>
  <si>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</si>
  <si>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</si>
  <si>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</si>
  <si>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</si>
  <si>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</si>
  <si>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</si>
  <si>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</si>
  <si>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</si>
  <si>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</si>
  <si>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</si>
  <si>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</si>
  <si>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</si>
  <si>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</si>
  <si>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</si>
  <si>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</si>
  <si>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</si>
  <si>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</si>
  <si>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</si>
  <si>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</si>
  <si>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</si>
  <si>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</si>
  <si>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</si>
  <si>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</si>
  <si>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</si>
  <si>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</si>
  <si>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</si>
  <si>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</si>
  <si>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</si>
  <si>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</si>
  <si>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</si>
  <si>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</si>
  <si>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</si>
  <si>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</si>
  <si>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</si>
  <si>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</si>
  <si>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</si>
  <si>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</si>
  <si>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</si>
  <si>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</si>
  <si>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</si>
  <si>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</si>
  <si>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</si>
  <si>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</si>
  <si>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</si>
  <si>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</si>
  <si>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</si>
  <si>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</si>
  <si>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</si>
  <si>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</si>
  <si>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</si>
  <si>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</si>
  <si>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</si>
  <si>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</si>
  <si>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</si>
  <si>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</si>
  <si>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</si>
  <si>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</si>
  <si>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</si>
  <si>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</si>
  <si>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</si>
  <si>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</si>
  <si>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</si>
  <si>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</si>
  <si>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</si>
  <si>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</si>
  <si>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</si>
  <si>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</si>
  <si>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</si>
  <si>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</si>
  <si>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</si>
  <si>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</si>
  <si>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</si>
  <si>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</si>
  <si>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</si>
  <si>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</si>
  <si>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</si>
  <si>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</si>
  <si>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</si>
  <si>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</si>
  <si>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</si>
  <si>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</si>
  <si>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</si>
  <si>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</si>
  <si>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</si>
  <si>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</si>
  <si>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</si>
  <si>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</si>
  <si>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</si>
  <si>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</si>
  <si>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</si>
  <si>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</si>
  <si>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</si>
  <si>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</si>
  <si>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</si>
  <si>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</si>
  <si>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</si>
  <si>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</si>
  <si>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</si>
  <si>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</si>
  <si>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</si>
  <si>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</si>
  <si>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</si>
  <si>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</si>
  <si>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</si>
  <si>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</si>
  <si>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</si>
  <si>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</si>
  <si>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</si>
  <si>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</si>
  <si>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</si>
  <si>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</si>
  <si>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</si>
  <si>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</si>
  <si>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</si>
  <si>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</si>
  <si>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</si>
  <si>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</si>
  <si>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</si>
  <si>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</si>
  <si>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</si>
  <si>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</si>
  <si>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</si>
  <si>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</si>
  <si>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</si>
  <si>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</si>
  <si>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</si>
  <si>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</si>
  <si>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</si>
  <si>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</si>
  <si>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</si>
  <si>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</si>
  <si>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</si>
  <si>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</si>
  <si>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</si>
  <si>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</si>
  <si>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</si>
  <si>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</si>
  <si>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</si>
  <si>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</si>
  <si>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</si>
  <si>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</si>
  <si>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</si>
  <si>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</si>
  <si>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</si>
  <si>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</si>
  <si>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</si>
  <si>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</si>
  <si>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</si>
  <si>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</si>
  <si>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</si>
  <si>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</si>
  <si>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</si>
  <si>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</si>
  <si>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</si>
  <si>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</si>
  <si>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</si>
  <si>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</si>
  <si>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</si>
  <si>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</si>
  <si>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</si>
  <si>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</si>
  <si>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</si>
  <si>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</si>
  <si>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</si>
  <si>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</si>
  <si>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</si>
  <si>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</si>
  <si>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</si>
  <si>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</si>
  <si>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</si>
  <si>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</si>
  <si>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</si>
  <si>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</si>
  <si>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</si>
  <si>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</si>
  <si>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</si>
  <si>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</si>
  <si>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</si>
  <si>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</si>
  <si>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</si>
  <si>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</si>
  <si>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</si>
  <si>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</si>
  <si>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</si>
  <si>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</si>
  <si>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</si>
  <si>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</si>
  <si>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</si>
  <si>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</si>
  <si>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</si>
  <si>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</si>
  <si>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</si>
  <si>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</si>
  <si>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</si>
  <si>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</si>
  <si>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</si>
  <si>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</si>
  <si>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</si>
  <si>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</si>
  <si>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</si>
  <si>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</si>
  <si>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</si>
  <si>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</si>
  <si>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</si>
  <si>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</si>
  <si>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</si>
  <si>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</si>
  <si>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</si>
  <si>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</si>
  <si>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</si>
  <si>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</si>
  <si>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</si>
  <si>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</si>
  <si>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</si>
  <si>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</si>
  <si>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</si>
  <si>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</si>
  <si>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</si>
  <si>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</si>
  <si>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</si>
  <si>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</si>
  <si>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</si>
  <si>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</si>
  <si>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</si>
  <si>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</si>
  <si>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</si>
  <si>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</si>
  <si>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</si>
  <si>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</si>
  <si>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</si>
  <si>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</si>
  <si>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</si>
  <si>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</si>
  <si>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</si>
  <si>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</si>
  <si>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</si>
  <si>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</si>
  <si>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</si>
  <si>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</si>
  <si>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</si>
  <si>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</si>
  <si>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</si>
  <si>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</si>
  <si>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</si>
  <si>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</si>
  <si>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</si>
  <si>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</si>
  <si>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</si>
  <si>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</si>
  <si>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</si>
  <si>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</si>
  <si>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</si>
  <si>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</si>
  <si>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</si>
  <si>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</si>
  <si>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</si>
  <si>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</si>
  <si>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</si>
  <si>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</si>
  <si>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</si>
  <si>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</si>
  <si>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</si>
  <si>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</si>
  <si>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</si>
  <si>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</si>
  <si>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</si>
  <si>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</si>
  <si>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</si>
  <si>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</si>
  <si>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</si>
  <si>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</si>
  <si>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</si>
  <si>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</si>
  <si>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</si>
  <si>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</si>
  <si>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</si>
  <si>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</si>
  <si>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</si>
  <si>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</si>
  <si>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</si>
  <si>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</si>
  <si>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</si>
  <si>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</si>
  <si>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</si>
  <si>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</si>
  <si>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</si>
  <si>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</si>
  <si>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</si>
  <si>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</si>
  <si>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</si>
  <si>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</si>
  <si>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</si>
  <si>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</si>
  <si>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</si>
  <si>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</si>
  <si>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</si>
  <si>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</si>
  <si>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</si>
  <si>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</si>
  <si>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</si>
  <si>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</si>
  <si>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</si>
  <si>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</si>
  <si>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</si>
  <si>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</si>
  <si>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</si>
  <si>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</si>
  <si>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</si>
  <si>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</si>
  <si>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</si>
  <si>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</si>
  <si>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</si>
  <si>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</si>
  <si>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</si>
  <si>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</si>
  <si>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</si>
  <si>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</si>
  <si>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</si>
  <si>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</si>
  <si>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</si>
  <si>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</si>
  <si>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</si>
  <si>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</si>
  <si>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</si>
  <si>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</si>
  <si>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</si>
  <si>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</si>
  <si>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</si>
  <si>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</si>
  <si>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</si>
  <si>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</si>
  <si>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</si>
  <si>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</si>
  <si>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</si>
  <si>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</si>
  <si>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</si>
  <si>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</si>
  <si>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</si>
  <si>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</si>
  <si>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</si>
  <si>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</si>
  <si>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</si>
  <si>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</si>
  <si>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</si>
  <si>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</si>
  <si>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</si>
  <si>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</si>
  <si>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</si>
  <si>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</si>
  <si>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</si>
  <si>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</si>
  <si>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</si>
  <si>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</si>
  <si>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</si>
  <si>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</si>
  <si>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</si>
  <si>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</si>
  <si>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</si>
  <si>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</si>
  <si>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</si>
  <si>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</si>
  <si>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</si>
  <si>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</si>
  <si>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</si>
  <si>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</si>
  <si>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</si>
  <si>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</si>
  <si>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</si>
  <si>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</si>
  <si>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</si>
  <si>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</si>
  <si>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</si>
  <si>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</si>
  <si>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</si>
  <si>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</si>
  <si>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</si>
  <si>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</si>
  <si>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</si>
  <si>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</si>
  <si>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</si>
  <si>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</si>
  <si>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</si>
  <si>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</si>
  <si>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</si>
  <si>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</si>
  <si>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</si>
  <si>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</si>
  <si>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</si>
  <si>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</si>
  <si>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</si>
  <si>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</si>
  <si>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</si>
  <si>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</si>
  <si>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</si>
  <si>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</si>
  <si>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</si>
  <si>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</si>
  <si>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</si>
  <si>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</si>
  <si>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</si>
  <si>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</si>
  <si>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</si>
  <si>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</si>
  <si>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</si>
  <si>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</si>
  <si>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</si>
  <si>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</si>
  <si>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</si>
  <si>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</si>
  <si>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</si>
  <si>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</si>
  <si>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</si>
  <si>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</si>
  <si>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</si>
  <si>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</si>
  <si>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</si>
  <si>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</si>
  <si>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</si>
  <si>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</si>
  <si>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</si>
  <si>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</si>
  <si>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</si>
  <si>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</si>
  <si>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</si>
  <si>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</si>
  <si>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</si>
  <si>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</si>
  <si>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</si>
  <si>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</si>
  <si>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</si>
  <si>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</si>
  <si>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</si>
  <si>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</si>
  <si>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</si>
  <si>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</si>
  <si>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</si>
  <si>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</si>
  <si>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</si>
  <si>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</si>
  <si>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</si>
  <si>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</si>
  <si>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</si>
  <si>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</si>
  <si>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</si>
  <si>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</si>
  <si>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</si>
  <si>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</si>
  <si>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</si>
  <si>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</si>
  <si>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</si>
  <si>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</si>
  <si>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</si>
  <si>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</si>
  <si>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</si>
  <si>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</si>
  <si>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</si>
  <si>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</si>
  <si>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</si>
  <si>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</si>
  <si>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</si>
  <si>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</si>
  <si>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</si>
  <si>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</si>
  <si>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</si>
  <si>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</si>
  <si>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</si>
  <si>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</si>
  <si>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</si>
  <si>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</si>
  <si>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</si>
  <si>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</si>
  <si>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</si>
  <si>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</si>
  <si>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</si>
  <si>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</si>
  <si>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</si>
  <si>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</si>
  <si>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</si>
  <si>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</si>
  <si>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</si>
  <si>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</si>
  <si>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</si>
  <si>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</si>
  <si>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</si>
  <si>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</si>
  <si>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</si>
  <si>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</si>
  <si>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</si>
  <si>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</si>
  <si>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</si>
  <si>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</si>
  <si>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</si>
  <si>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</si>
  <si>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</si>
  <si>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</si>
  <si>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</si>
  <si>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</si>
  <si>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</si>
  <si>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</si>
  <si>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</si>
  <si>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</si>
  <si>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</si>
  <si>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</si>
  <si>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</si>
  <si>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</si>
  <si>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</si>
  <si>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</si>
  <si>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</si>
  <si>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</si>
  <si>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</si>
  <si>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</si>
  <si>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</si>
  <si>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</si>
  <si>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</si>
  <si>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</si>
  <si>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</si>
  <si>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</si>
  <si>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</si>
  <si>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</si>
  <si>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</si>
  <si>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</si>
  <si>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</si>
  <si>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</si>
  <si>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</si>
  <si>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</si>
  <si>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</si>
  <si>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</si>
  <si>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</si>
  <si>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</si>
  <si>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</si>
  <si>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</si>
  <si>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</si>
  <si>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</si>
  <si>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</si>
  <si>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</si>
  <si>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</si>
  <si>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</si>
  <si>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</si>
  <si>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</si>
  <si>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</si>
  <si>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</si>
  <si>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</si>
  <si>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</si>
  <si>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</si>
  <si>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</si>
  <si>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</si>
  <si>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</si>
  <si>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</si>
  <si>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</si>
  <si>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</si>
  <si>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</si>
  <si>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</si>
  <si>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</si>
  <si>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</si>
  <si>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</si>
  <si>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</si>
  <si>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</si>
  <si>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</si>
  <si>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</si>
  <si>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</si>
  <si>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</si>
  <si>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</si>
  <si>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</si>
  <si>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</si>
  <si>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</si>
  <si>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</si>
  <si>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</si>
  <si>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</si>
  <si>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</si>
  <si>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</si>
  <si>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</si>
  <si>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</si>
  <si>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</si>
  <si>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</si>
  <si>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</si>
  <si>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</si>
  <si>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</si>
  <si>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</si>
  <si>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</si>
  <si>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</si>
  <si>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</si>
  <si>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</si>
  <si>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</si>
  <si>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</si>
  <si>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</si>
  <si>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</si>
  <si>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</si>
  <si>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</si>
  <si>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</si>
  <si>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</si>
  <si>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</si>
  <si>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</si>
  <si>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</si>
  <si>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</si>
  <si>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</si>
  <si>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</si>
  <si>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</si>
  <si>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</si>
  <si>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</si>
  <si>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</si>
  <si>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</si>
  <si>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</si>
  <si>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</si>
  <si>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</si>
  <si>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</si>
  <si>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</si>
  <si>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</si>
  <si>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</si>
  <si>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</si>
  <si>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</si>
  <si>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</si>
  <si>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</si>
  <si>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</si>
  <si>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</si>
  <si>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</si>
  <si>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</si>
  <si>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</si>
  <si>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</si>
  <si>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</si>
  <si>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</si>
  <si>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</si>
  <si>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</si>
  <si>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</si>
  <si>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</si>
  <si>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</si>
  <si>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</si>
  <si>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</si>
  <si>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</si>
  <si>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</si>
  <si>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</si>
  <si>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</si>
  <si>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</si>
  <si>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</si>
  <si>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</si>
  <si>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</si>
  <si>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</si>
  <si>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</si>
  <si>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</si>
  <si>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</si>
  <si>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</si>
  <si>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</si>
  <si>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</si>
  <si>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</si>
  <si>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</si>
  <si>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</si>
  <si>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</si>
  <si>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</si>
  <si>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</si>
  <si>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</si>
  <si>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</si>
  <si>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</si>
  <si>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</si>
  <si>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</si>
  <si>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</si>
  <si>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</si>
  <si>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</si>
  <si>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</si>
  <si>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</si>
  <si>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</si>
  <si>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</si>
  <si>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</si>
  <si>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</si>
  <si>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</si>
  <si>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</si>
  <si>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</si>
  <si>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</si>
  <si>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</si>
  <si>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</si>
  <si>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</si>
  <si>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</si>
  <si>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</si>
  <si>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</si>
  <si>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</si>
  <si>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</si>
  <si>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</si>
  <si>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</si>
  <si>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</si>
  <si>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</si>
  <si>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</si>
  <si>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</si>
  <si>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</si>
  <si>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</si>
  <si>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</si>
  <si>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</si>
  <si>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</si>
  <si>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</si>
  <si>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</si>
  <si>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</si>
  <si>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</si>
  <si>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</si>
  <si>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</si>
  <si>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</si>
  <si>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</si>
  <si>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</si>
  <si>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</si>
  <si>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</si>
  <si>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</si>
  <si>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</si>
  <si>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</si>
  <si>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</si>
  <si>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</si>
  <si>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</si>
  <si>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</si>
  <si>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</si>
  <si>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</si>
  <si>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</si>
  <si>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</si>
  <si>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</si>
  <si>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</si>
  <si>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</si>
  <si>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</si>
  <si>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</si>
  <si>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</si>
  <si>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</si>
  <si>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</si>
  <si>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</si>
  <si>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</si>
  <si>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</si>
  <si>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</si>
  <si>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</si>
  <si>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</si>
  <si>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</si>
  <si>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</si>
  <si>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</si>
  <si>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</si>
  <si>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</si>
  <si>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</si>
  <si>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</si>
  <si>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</si>
  <si>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</si>
  <si>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</si>
  <si>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</si>
  <si>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</si>
  <si>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</si>
  <si>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</si>
  <si>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</si>
  <si>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</si>
  <si>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</si>
  <si>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</si>
  <si>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</si>
  <si>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</si>
  <si>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</si>
  <si>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</si>
  <si>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</si>
  <si>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</si>
  <si>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</si>
  <si>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</si>
  <si>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</si>
  <si>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</si>
  <si>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</si>
  <si>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</si>
  <si>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</si>
  <si>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</si>
  <si>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</si>
  <si>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</si>
  <si>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</si>
  <si>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</si>
  <si>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</si>
  <si>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</si>
  <si>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</si>
  <si>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</si>
  <si>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</si>
  <si>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</si>
  <si>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</si>
  <si>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</si>
  <si>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</si>
  <si>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</si>
  <si>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</si>
  <si>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</si>
  <si>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</si>
  <si>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</si>
  <si>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</si>
  <si>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</si>
  <si>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</si>
  <si>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</si>
  <si>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</si>
  <si>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</si>
  <si>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</si>
  <si>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</si>
  <si>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</si>
  <si>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</si>
  <si>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</si>
  <si>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</si>
  <si>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</si>
  <si>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</si>
  <si>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</si>
  <si>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</si>
  <si>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</si>
  <si>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</si>
  <si>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</si>
  <si>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</si>
  <si>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</si>
  <si>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</si>
  <si>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</si>
  <si>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</si>
  <si>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</si>
  <si>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</si>
  <si>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</si>
  <si>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</si>
  <si>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</si>
  <si>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</si>
  <si>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</si>
  <si>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</si>
  <si>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</si>
  <si>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</si>
  <si>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</si>
  <si>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</si>
  <si>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</si>
  <si>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</si>
  <si>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</si>
  <si>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</si>
  <si>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</si>
  <si>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</si>
  <si>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</si>
  <si>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</si>
  <si>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</si>
  <si>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</si>
  <si>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</si>
  <si>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</si>
  <si>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</si>
  <si>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</si>
  <si>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</si>
  <si>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</si>
  <si>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</si>
  <si>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</si>
  <si>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</si>
  <si>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</si>
  <si>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</si>
  <si>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</si>
  <si>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</si>
  <si>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</si>
  <si>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</si>
  <si>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</si>
  <si>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</si>
  <si>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</si>
  <si>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</si>
  <si>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</si>
  <si>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</si>
  <si>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</si>
  <si>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</si>
  <si>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</si>
  <si>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</si>
  <si>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</si>
  <si>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</si>
  <si>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</si>
  <si>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</si>
  <si>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</si>
  <si>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</si>
  <si>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</si>
  <si>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</si>
  <si>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</si>
  <si>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</si>
  <si>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</si>
  <si>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</si>
  <si>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</si>
  <si>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</si>
  <si>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</si>
  <si>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</si>
  <si>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</si>
  <si>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</si>
  <si>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</si>
  <si>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</si>
  <si>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</si>
  <si>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</si>
  <si>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</si>
  <si>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</si>
  <si>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</si>
  <si>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</si>
  <si>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</si>
  <si>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</si>
  <si>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</si>
  <si>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</si>
  <si>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</si>
  <si>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</si>
  <si>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</si>
  <si>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</si>
  <si>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</si>
  <si>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</si>
  <si>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</si>
  <si>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</si>
  <si>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</si>
  <si>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</si>
  <si>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</si>
  <si>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</si>
  <si>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</si>
  <si>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</si>
  <si>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</si>
  <si>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</si>
  <si>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</si>
  <si>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</si>
  <si>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</si>
  <si>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</si>
  <si>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</si>
  <si>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</si>
  <si>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</si>
  <si>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</si>
  <si>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</si>
  <si>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</si>
  <si>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</si>
  <si>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</si>
  <si>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</si>
  <si>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</si>
  <si>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</si>
  <si>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</si>
  <si>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</si>
  <si>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</si>
  <si>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</si>
  <si>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</si>
  <si>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</si>
  <si>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</si>
  <si>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</si>
  <si>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</si>
  <si>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</si>
  <si>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</si>
  <si>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</si>
  <si>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</si>
  <si>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</si>
  <si>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</si>
  <si>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</si>
  <si>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</si>
  <si>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</si>
  <si>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</si>
  <si>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</si>
  <si>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</si>
  <si>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</si>
  <si>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</si>
  <si>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</si>
  <si>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</si>
  <si>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</si>
  <si>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</si>
  <si>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</si>
  <si>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</si>
  <si>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</si>
  <si>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</si>
  <si>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</si>
  <si>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</si>
  <si>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</si>
  <si>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</si>
  <si>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</si>
  <si>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</si>
  <si>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</si>
  <si>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</si>
  <si>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</si>
  <si>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</si>
  <si>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</si>
  <si>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</si>
  <si>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</si>
  <si>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</si>
  <si>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</si>
  <si>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</si>
  <si>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</si>
  <si>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</si>
  <si>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</si>
  <si>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</si>
  <si>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</si>
  <si>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</si>
  <si>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</si>
  <si>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</si>
  <si>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</si>
  <si>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</si>
  <si>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</si>
  <si>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</si>
  <si>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</si>
  <si>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</si>
  <si>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</si>
  <si>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</si>
  <si>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</si>
  <si>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</si>
  <si>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</si>
  <si>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</si>
  <si>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</si>
  <si>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</si>
  <si>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</si>
  <si>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</si>
  <si>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</si>
  <si>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</si>
  <si>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</si>
  <si>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</si>
  <si>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</si>
  <si>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</si>
  <si>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</si>
  <si>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</si>
  <si>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</si>
  <si>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</si>
  <si>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</si>
  <si>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</si>
  <si>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</si>
  <si>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</si>
  <si>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</si>
  <si>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</si>
  <si>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</si>
  <si>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</si>
  <si>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</si>
  <si>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</si>
  <si>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</si>
  <si>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</si>
  <si>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</si>
  <si>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</si>
  <si>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</si>
  <si>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</si>
  <si>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</si>
  <si>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</si>
  <si>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</si>
  <si>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</si>
  <si>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</si>
  <si>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</si>
  <si>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</si>
  <si>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</si>
  <si>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</si>
  <si>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</si>
  <si>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</si>
  <si>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</si>
  <si>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</si>
  <si>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</si>
  <si>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</si>
  <si>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</si>
  <si>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</si>
  <si>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</si>
  <si>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</si>
  <si>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</si>
  <si>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</si>
  <si>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</si>
  <si>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</si>
  <si>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</si>
  <si>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</si>
  <si>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</si>
  <si>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</si>
  <si>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</si>
  <si>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</si>
  <si>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</si>
  <si>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</si>
  <si>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</si>
  <si>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</si>
  <si>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</si>
  <si>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</si>
  <si>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</si>
  <si>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</si>
  <si>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</si>
  <si>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</si>
  <si>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</si>
  <si>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</si>
  <si>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</si>
  <si>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</si>
  <si>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</si>
  <si>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</si>
  <si>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</si>
  <si>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</si>
  <si>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</si>
  <si>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</si>
  <si>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</si>
  <si>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</si>
  <si>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</si>
  <si>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</si>
  <si>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</si>
  <si>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</si>
  <si>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</si>
  <si>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</si>
  <si>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</si>
  <si>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</si>
  <si>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</si>
  <si>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</si>
  <si>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</si>
  <si>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</si>
  <si>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</si>
  <si>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</si>
  <si>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</si>
  <si>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</si>
  <si>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</si>
  <si>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</si>
  <si>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</si>
  <si>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</si>
  <si>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</si>
  <si>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</si>
  <si>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</si>
  <si>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</si>
  <si>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</si>
  <si>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</si>
  <si>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</si>
  <si>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</si>
  <si>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</si>
  <si>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</si>
  <si>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</si>
  <si>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</si>
  <si>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</si>
  <si>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</si>
  <si>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</si>
  <si>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</si>
  <si>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</si>
  <si>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</si>
  <si>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</si>
  <si>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</si>
  <si>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</si>
  <si>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</si>
  <si>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</si>
  <si>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</si>
  <si>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</si>
  <si>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</si>
  <si>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</si>
  <si>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</si>
  <si>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</si>
  <si>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</si>
  <si>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</si>
  <si>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</si>
  <si>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</si>
  <si>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</si>
  <si>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</si>
  <si>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</si>
  <si>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</si>
  <si>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</si>
  <si>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</si>
  <si>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</si>
  <si>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</si>
  <si>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</si>
  <si>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</si>
  <si>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</si>
  <si>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</si>
  <si>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</si>
  <si>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</si>
  <si>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</si>
  <si>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</si>
  <si>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</si>
  <si>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</si>
  <si>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</si>
  <si>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</si>
  <si>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</si>
  <si>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</si>
  <si>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</si>
  <si>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</si>
  <si>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</si>
  <si>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</si>
  <si>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</si>
  <si>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</si>
  <si>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</si>
  <si>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</si>
  <si>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</si>
  <si>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</si>
  <si>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</si>
  <si>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</si>
  <si>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</si>
  <si>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</si>
  <si>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</si>
  <si>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</si>
  <si>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</si>
  <si>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</si>
  <si>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</si>
  <si>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</si>
  <si>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</si>
  <si>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</si>
  <si>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</si>
  <si>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</si>
  <si>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</si>
  <si>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</si>
  <si>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</si>
  <si>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</si>
  <si>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</si>
  <si>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</si>
  <si>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</si>
  <si>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</si>
  <si>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</si>
  <si>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</si>
  <si>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</si>
  <si>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</si>
  <si>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</si>
  <si>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</si>
  <si>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</si>
  <si>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</si>
  <si>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</si>
  <si>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</si>
  <si>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</si>
  <si>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</si>
  <si>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</si>
  <si>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</si>
  <si>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</si>
  <si>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</si>
  <si>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</si>
  <si>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</si>
  <si>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</si>
  <si>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</si>
  <si>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</si>
  <si>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</si>
  <si>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</si>
  <si>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</si>
  <si>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</si>
  <si>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</si>
  <si>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</si>
  <si>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</si>
  <si>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</si>
  <si>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</si>
  <si>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</si>
  <si>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</si>
  <si>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</si>
  <si>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</si>
  <si>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</si>
  <si>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</si>
  <si>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</si>
  <si>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</si>
  <si>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</si>
  <si>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</si>
  <si>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</si>
  <si>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</si>
  <si>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</si>
  <si>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</si>
  <si>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</si>
  <si>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</si>
  <si>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</si>
  <si>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</si>
  <si>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</si>
  <si>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</si>
  <si>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</si>
  <si>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</si>
  <si>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</si>
  <si>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</si>
  <si>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</si>
  <si>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</si>
  <si>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</si>
  <si>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</si>
  <si>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</si>
  <si>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</si>
  <si>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</si>
  <si>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</si>
  <si>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</si>
  <si>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</si>
  <si>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</si>
  <si>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</si>
  <si>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</si>
  <si>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</si>
  <si>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</si>
  <si>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</si>
  <si>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</si>
  <si>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</si>
  <si>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</si>
  <si>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</si>
  <si>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</si>
  <si>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</si>
  <si>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</si>
  <si>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</si>
  <si>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</si>
  <si>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</si>
  <si>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</si>
  <si>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</si>
  <si>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</si>
  <si>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</si>
  <si>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</si>
  <si>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</si>
  <si>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</si>
  <si>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</si>
  <si>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</si>
  <si>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</si>
  <si>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</si>
  <si>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</si>
  <si>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</si>
  <si>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</si>
  <si>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</si>
  <si>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</si>
  <si>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</si>
  <si>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</si>
  <si>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</si>
  <si>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</si>
  <si>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</si>
  <si>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</si>
  <si>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</si>
  <si>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</si>
  <si>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</si>
  <si>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</si>
  <si>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</si>
  <si>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</si>
  <si>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</si>
  <si>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</si>
  <si>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</si>
  <si>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</si>
  <si>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</si>
  <si>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</si>
  <si>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</si>
  <si>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</si>
  <si>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</si>
  <si>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</si>
  <si>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</si>
  <si>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</si>
  <si>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</si>
  <si>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</si>
  <si>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</si>
  <si>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</si>
  <si>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</si>
  <si>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</si>
  <si>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</si>
  <si>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</si>
  <si>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</si>
  <si>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</si>
  <si>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</si>
  <si>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</si>
  <si>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</si>
  <si>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</si>
  <si>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</si>
  <si>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</si>
  <si>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</si>
  <si>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</si>
  <si>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</si>
  <si>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</si>
  <si>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</si>
  <si>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</si>
  <si>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</si>
  <si>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</si>
  <si>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</si>
  <si>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</si>
  <si>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</si>
  <si>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</si>
  <si>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</si>
  <si>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</si>
  <si>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</si>
  <si>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</si>
  <si>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</si>
  <si>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</si>
  <si>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</si>
  <si>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</si>
  <si>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</si>
  <si>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</si>
  <si>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</si>
  <si>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</si>
  <si>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</si>
  <si>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</si>
  <si>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</si>
  <si>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</si>
  <si>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</si>
  <si>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</si>
  <si>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</si>
  <si>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</si>
  <si>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</si>
  <si>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</si>
  <si>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</si>
  <si>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</si>
  <si>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</si>
  <si>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</si>
  <si>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</si>
  <si>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</si>
  <si>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</si>
  <si>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</si>
  <si>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</si>
  <si>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</si>
  <si>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</si>
  <si>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</si>
  <si>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</si>
  <si>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</si>
  <si>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</si>
  <si>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</si>
  <si>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</si>
  <si>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</si>
  <si>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</si>
  <si>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</si>
  <si>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</si>
  <si>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</si>
  <si>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</si>
  <si>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</si>
  <si>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</si>
  <si>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</si>
  <si>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</si>
  <si>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</si>
  <si>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</si>
  <si>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</si>
  <si>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</si>
  <si>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</si>
  <si>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</si>
  <si>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</si>
  <si>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</si>
  <si>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</si>
  <si>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</si>
  <si>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</si>
  <si>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</si>
  <si>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</si>
  <si>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</si>
  <si>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</si>
  <si>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</si>
  <si>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</si>
  <si>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</si>
  <si>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</si>
  <si>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</si>
  <si>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</si>
  <si>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</si>
  <si>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</si>
  <si>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</si>
  <si>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</si>
  <si>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</si>
  <si>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</si>
  <si>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</si>
  <si>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</si>
  <si>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</si>
  <si>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</si>
  <si>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</si>
  <si>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</si>
  <si>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</si>
  <si>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</si>
  <si>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</si>
  <si>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</si>
  <si>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</si>
  <si>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</si>
  <si>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</si>
  <si>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</si>
  <si>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</si>
  <si>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</si>
  <si>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</si>
  <si>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</si>
  <si>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</si>
  <si>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</si>
  <si>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</si>
  <si>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</si>
  <si>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</si>
  <si>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</si>
  <si>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</si>
  <si>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</si>
  <si>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</si>
  <si>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</si>
  <si>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</si>
  <si>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</si>
  <si>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</si>
  <si>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</si>
  <si>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</si>
  <si>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</si>
  <si>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</si>
  <si>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</si>
  <si>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</si>
  <si>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</si>
  <si>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</si>
  <si>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</si>
  <si>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</si>
  <si>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</si>
  <si>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</si>
  <si>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</si>
  <si>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</si>
  <si>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</si>
  <si>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</si>
  <si>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</si>
  <si>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</si>
  <si>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</si>
  <si>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</si>
  <si>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</si>
  <si>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</si>
  <si>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</si>
  <si>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</si>
  <si>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</si>
  <si>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</si>
  <si>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</si>
  <si>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</si>
  <si>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</si>
  <si>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</si>
  <si>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</si>
  <si>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</si>
  <si>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</si>
  <si>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</si>
  <si>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</si>
  <si>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</si>
  <si>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</si>
  <si>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</si>
  <si>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</si>
  <si>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</si>
  <si>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</si>
  <si>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</si>
  <si>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</si>
  <si>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</si>
  <si>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</si>
  <si>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</si>
  <si>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</si>
  <si>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</si>
  <si>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</si>
  <si>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</si>
  <si>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</si>
  <si>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</si>
  <si>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</si>
  <si>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</si>
  <si>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</si>
  <si>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</si>
  <si>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</si>
  <si>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</si>
  <si>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</si>
  <si>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</si>
  <si>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</si>
  <si>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</si>
  <si>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</si>
  <si>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</si>
  <si>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</si>
  <si>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</si>
  <si>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</si>
  <si>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</si>
  <si>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</si>
  <si>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</si>
  <si>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</si>
  <si>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</si>
  <si>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</si>
  <si>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</si>
  <si>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</si>
  <si>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</si>
  <si>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</si>
  <si>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</si>
  <si>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</si>
  <si>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</si>
  <si>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</si>
  <si>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</si>
  <si>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</si>
  <si>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</si>
  <si>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</si>
  <si>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</si>
  <si>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</si>
  <si>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</si>
  <si>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</si>
  <si>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</si>
  <si>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</si>
  <si>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</si>
  <si>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</si>
  <si>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</si>
  <si>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</si>
  <si>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</si>
  <si>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</si>
  <si>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</si>
  <si>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</si>
  <si>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</si>
  <si>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</si>
  <si>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</si>
  <si>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</si>
  <si>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</si>
  <si>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</si>
  <si>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</si>
  <si>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</si>
  <si>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</si>
  <si>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</si>
  <si>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</si>
  <si>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</si>
  <si>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</si>
  <si>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</si>
  <si>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</si>
  <si>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</si>
  <si>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</si>
  <si>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</si>
  <si>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</si>
  <si>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</si>
  <si>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</si>
  <si>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</si>
  <si>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</si>
  <si>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</si>
  <si>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</si>
  <si>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</si>
  <si>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</si>
  <si>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</si>
  <si>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</si>
  <si>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</si>
  <si>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</si>
  <si>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</si>
  <si>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</si>
  <si>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</si>
  <si>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</si>
  <si>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</si>
  <si>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</si>
  <si>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</si>
  <si>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</si>
  <si>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</si>
  <si>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</si>
  <si>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</si>
  <si>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</si>
  <si>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</si>
  <si>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</si>
  <si>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</si>
  <si>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</si>
  <si>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</si>
  <si>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</si>
  <si>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</si>
  <si>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</si>
  <si>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</si>
  <si>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</si>
  <si>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</si>
  <si>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</si>
  <si>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</si>
  <si>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</si>
  <si>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</si>
  <si>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</si>
  <si>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</si>
  <si>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</si>
  <si>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</si>
  <si>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</si>
  <si>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</si>
  <si>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</si>
  <si>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</si>
  <si>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</si>
  <si>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</si>
  <si>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</si>
  <si>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</si>
  <si>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</si>
  <si>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</si>
  <si>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</si>
  <si>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</si>
  <si>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</si>
  <si>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</si>
  <si>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</si>
  <si>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</si>
  <si>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</si>
  <si>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</si>
  <si>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</si>
  <si>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</si>
  <si>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</si>
  <si>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</si>
  <si>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</si>
  <si>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</si>
  <si>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</si>
  <si>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</si>
  <si>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</si>
  <si>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</si>
  <si>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</si>
  <si>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</si>
  <si>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</si>
  <si>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</si>
  <si>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</si>
  <si>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</si>
  <si>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</si>
  <si>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</si>
  <si>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</si>
  <si>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</si>
  <si>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</si>
  <si>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</si>
  <si>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</si>
  <si>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</si>
  <si>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</si>
  <si>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</si>
  <si>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</si>
  <si>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</si>
  <si>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</si>
  <si>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</si>
  <si>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</si>
  <si>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</si>
  <si>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</si>
  <si>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</si>
  <si>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</si>
  <si>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</si>
  <si>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</si>
  <si>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</si>
  <si>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</si>
  <si>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</si>
  <si>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</si>
  <si>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</si>
  <si>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</si>
  <si>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</si>
  <si>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</si>
  <si>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</si>
  <si>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</si>
  <si>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</si>
  <si>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</si>
  <si>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</si>
  <si>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</si>
  <si>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</si>
  <si>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</si>
  <si>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</si>
  <si>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</si>
  <si>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</si>
  <si>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</si>
  <si>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</si>
  <si>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</si>
  <si>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</si>
  <si>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</si>
  <si>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</si>
  <si>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</si>
  <si>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</si>
  <si>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</si>
  <si>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</si>
  <si>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</si>
  <si>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</si>
  <si>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</si>
  <si>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</si>
  <si>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</si>
  <si>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</si>
  <si>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</si>
  <si>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</si>
  <si>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</si>
  <si>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</si>
  <si>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</si>
  <si>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</si>
  <si>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</si>
  <si>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</si>
  <si>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</si>
  <si>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</si>
  <si>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</si>
  <si>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</si>
  <si>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</si>
  <si>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</si>
  <si>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</si>
  <si>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</si>
  <si>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</si>
  <si>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</si>
  <si>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</si>
  <si>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</si>
  <si>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</si>
  <si>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</si>
  <si>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</si>
  <si>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</si>
  <si>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</si>
  <si>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</si>
  <si>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</si>
  <si>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</si>
  <si>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</si>
  <si>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</si>
  <si>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</si>
  <si>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</si>
  <si>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</si>
  <si>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</si>
  <si>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</si>
  <si>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</si>
  <si>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</si>
  <si>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</si>
  <si>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</si>
  <si>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</si>
  <si>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</si>
  <si>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</si>
  <si>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</si>
  <si>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</si>
  <si>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</si>
  <si>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</si>
  <si>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</si>
  <si>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</si>
  <si>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</si>
  <si>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</si>
  <si>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</si>
  <si>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</si>
  <si>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</si>
  <si>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</si>
  <si>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</si>
  <si>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</si>
  <si>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</si>
  <si>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</si>
  <si>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</si>
  <si>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</si>
  <si>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</si>
  <si>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</si>
  <si>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</si>
  <si>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</si>
  <si>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</si>
  <si>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</si>
  <si>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</si>
  <si>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</si>
  <si>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</si>
  <si>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</si>
  <si>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</si>
  <si>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</si>
  <si>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</si>
  <si>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</si>
  <si>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</si>
  <si>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</si>
  <si>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</si>
  <si>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</si>
  <si>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</si>
  <si>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</si>
  <si>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</si>
  <si>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</si>
  <si>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</si>
  <si>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</si>
  <si>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</si>
  <si>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</si>
  <si>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</si>
  <si>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</si>
  <si>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</si>
  <si>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</si>
  <si>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</si>
  <si>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</si>
  <si>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</si>
  <si>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</si>
  <si>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</si>
  <si>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</si>
  <si>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</si>
  <si>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</si>
  <si>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</si>
  <si>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</si>
  <si>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</si>
  <si>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</si>
  <si>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</si>
  <si>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</si>
  <si>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</si>
  <si>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</si>
  <si>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</si>
  <si>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</si>
  <si>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</si>
  <si>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</si>
  <si>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</si>
  <si>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</si>
  <si>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</si>
  <si>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</si>
  <si>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</si>
  <si>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</si>
  <si>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</si>
  <si>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</si>
  <si>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</si>
  <si>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</si>
  <si>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</si>
  <si>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</si>
  <si>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</si>
  <si>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</si>
  <si>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</si>
  <si>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</si>
  <si>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</si>
  <si>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</si>
  <si>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</si>
  <si>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</si>
  <si>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</si>
  <si>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</si>
  <si>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</si>
  <si>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</si>
  <si>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</si>
  <si>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</si>
  <si>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</si>
  <si>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</si>
  <si>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</si>
  <si>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</si>
  <si>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</si>
  <si>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</si>
  <si>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</si>
  <si>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</si>
  <si>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</si>
  <si>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</si>
  <si>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</si>
  <si>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</si>
  <si>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</si>
  <si>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</si>
  <si>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</si>
  <si>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</si>
  <si>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</si>
  <si>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</si>
  <si>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</si>
  <si>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</si>
  <si>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</si>
  <si>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</si>
  <si>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</si>
  <si>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</si>
  <si>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</si>
  <si>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</si>
  <si>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</si>
  <si>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</si>
  <si>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</si>
  <si>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</si>
  <si>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</si>
  <si>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</si>
  <si>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</si>
  <si>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</si>
  <si>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</si>
  <si>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</si>
  <si>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</si>
  <si>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</si>
  <si>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</si>
  <si>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</si>
  <si>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</si>
  <si>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</si>
  <si>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</si>
  <si>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</si>
  <si>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</si>
  <si>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</si>
  <si>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</si>
  <si>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</si>
  <si>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</si>
  <si>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</si>
  <si>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</si>
  <si>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</si>
  <si>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</si>
  <si>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</si>
  <si>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</si>
  <si>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</si>
  <si>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</si>
  <si>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</si>
  <si>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</si>
  <si>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</si>
  <si>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</si>
  <si>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</si>
  <si>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</si>
  <si>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</si>
  <si>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</si>
  <si>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</si>
  <si>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</si>
  <si>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</si>
  <si>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</si>
  <si>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</si>
  <si>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</si>
  <si>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</si>
  <si>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</si>
  <si>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</si>
  <si>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</si>
  <si>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</si>
  <si>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</si>
  <si>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</si>
  <si>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</si>
  <si>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</si>
  <si>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</si>
  <si>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</si>
  <si>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</si>
  <si>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</si>
  <si>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</si>
  <si>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</si>
  <si>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</si>
  <si>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</si>
  <si>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</si>
  <si>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</si>
  <si>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</si>
  <si>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</si>
  <si>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</si>
  <si>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</si>
  <si>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</si>
  <si>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</si>
  <si>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</si>
  <si>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</si>
  <si>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</si>
  <si>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</si>
  <si>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</si>
  <si>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</si>
  <si>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</si>
  <si>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</si>
  <si>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</si>
  <si>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</si>
  <si>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</si>
  <si>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</si>
  <si>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</si>
  <si>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</si>
  <si>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</si>
  <si>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</si>
  <si>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</si>
  <si>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</si>
  <si>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</si>
  <si>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</si>
  <si>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</si>
  <si>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</si>
  <si>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</si>
  <si>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</si>
  <si>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</si>
  <si>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</si>
  <si>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</si>
  <si>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</si>
  <si>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</si>
  <si>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</si>
  <si>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</si>
  <si>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</si>
  <si>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</si>
  <si>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</si>
  <si>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</si>
  <si>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</si>
  <si>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</si>
  <si>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</si>
  <si>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</si>
  <si>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</si>
  <si>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</si>
  <si>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</si>
  <si>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</si>
  <si>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</si>
  <si>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</si>
  <si>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</si>
  <si>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</si>
  <si>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</si>
  <si>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</si>
  <si>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</si>
  <si>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</si>
  <si>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</si>
  <si>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</si>
  <si>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</si>
  <si>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</si>
  <si>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</si>
  <si>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</si>
  <si>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</si>
  <si>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</si>
  <si>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</si>
  <si>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</si>
  <si>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</si>
  <si>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</si>
  <si>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</si>
  <si>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</si>
  <si>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</si>
  <si>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</si>
  <si>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</si>
  <si>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</si>
  <si>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</si>
  <si>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</si>
  <si>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</si>
  <si>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</si>
  <si>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</si>
  <si>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</si>
  <si>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</si>
  <si>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</si>
  <si>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</si>
  <si>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</si>
  <si>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</si>
  <si>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</si>
  <si>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</si>
  <si>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</si>
  <si>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</si>
  <si>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</si>
  <si>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</si>
  <si>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</si>
  <si>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</si>
  <si>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</si>
  <si>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</si>
  <si>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</si>
  <si>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</si>
  <si>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</si>
  <si>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</si>
  <si>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</si>
  <si>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</si>
  <si>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</si>
  <si>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</si>
  <si>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</si>
  <si>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</si>
  <si>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</si>
  <si>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</si>
  <si>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</si>
  <si>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</si>
  <si>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</si>
  <si>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</si>
  <si>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</si>
  <si>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</si>
  <si>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</si>
  <si>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</si>
  <si>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</si>
  <si>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</si>
  <si>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</si>
  <si>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</si>
  <si>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</si>
  <si>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</si>
  <si>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</si>
  <si>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</si>
  <si>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</si>
  <si>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</si>
  <si>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</si>
  <si>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</si>
  <si>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</si>
  <si>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</si>
  <si>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</si>
  <si>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</si>
  <si>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</si>
  <si>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</si>
  <si>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</si>
  <si>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</si>
  <si>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</si>
  <si>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</si>
  <si>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</si>
  <si>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</si>
  <si>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</si>
  <si>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</si>
  <si>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</si>
  <si>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</si>
  <si>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</si>
  <si>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</si>
  <si>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</si>
  <si>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</si>
  <si>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</si>
  <si>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</si>
  <si>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</si>
  <si>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</si>
  <si>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</si>
  <si>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</si>
  <si>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</si>
  <si>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</si>
  <si>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</si>
  <si>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</si>
  <si>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</si>
  <si>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</si>
  <si>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</si>
  <si>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</si>
  <si>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</si>
  <si>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</si>
  <si>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</si>
  <si>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</si>
  <si>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</si>
  <si>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</si>
  <si>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</si>
  <si>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</si>
  <si>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</si>
  <si>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</si>
  <si>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</si>
  <si>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</si>
  <si>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</si>
  <si>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</si>
  <si>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</si>
  <si>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</si>
  <si>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</si>
  <si>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</si>
  <si>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</si>
  <si>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</si>
  <si>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</si>
  <si>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</si>
  <si>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</si>
  <si>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</si>
  <si>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</si>
  <si>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</si>
  <si>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</si>
  <si>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</si>
  <si>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</si>
  <si>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</si>
  <si>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</si>
  <si>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</si>
  <si>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</si>
  <si>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</si>
  <si>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</si>
  <si>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</si>
  <si>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</si>
  <si>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</si>
  <si>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</si>
  <si>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</si>
  <si>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</si>
  <si>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</si>
  <si>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</si>
  <si>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</si>
  <si>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</si>
  <si>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</si>
  <si>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</si>
  <si>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</si>
  <si>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</si>
  <si>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</si>
  <si>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</si>
  <si>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</si>
  <si>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</si>
  <si>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</si>
  <si>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</si>
  <si>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</si>
  <si>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</si>
  <si>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</si>
  <si>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</si>
  <si>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</si>
  <si>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</si>
  <si>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</si>
  <si>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</si>
  <si>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</si>
  <si>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</si>
  <si>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</si>
  <si>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</si>
  <si>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</si>
  <si>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</si>
  <si>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</si>
  <si>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</si>
  <si>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</si>
  <si>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</si>
  <si>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</si>
  <si>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</si>
  <si>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</si>
  <si>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</si>
  <si>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</si>
  <si>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</si>
  <si>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</si>
  <si>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</si>
  <si>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</si>
  <si>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</si>
  <si>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</si>
  <si>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</si>
  <si>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</si>
  <si>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</si>
  <si>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</si>
  <si>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</si>
  <si>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</si>
  <si>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</si>
  <si>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</si>
  <si>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</si>
  <si>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</si>
  <si>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</si>
  <si>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</si>
  <si>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</si>
  <si>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</si>
  <si>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</si>
  <si>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</si>
  <si>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</si>
  <si>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</si>
  <si>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</si>
  <si>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</si>
  <si>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</si>
  <si>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</si>
  <si>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</si>
  <si>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</si>
  <si>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</si>
  <si>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</si>
  <si>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</si>
  <si>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</si>
  <si>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</si>
  <si>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</si>
  <si>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</si>
  <si>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</si>
  <si>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</si>
  <si>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</si>
  <si>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</si>
  <si>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</si>
  <si>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</si>
  <si>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</si>
  <si>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</si>
  <si>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</si>
  <si>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</si>
  <si>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</si>
  <si>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</si>
  <si>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</si>
  <si>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</si>
  <si>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</si>
  <si>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</si>
  <si>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</si>
  <si>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</si>
  <si>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</si>
  <si>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</si>
  <si>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</si>
  <si>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</si>
  <si>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</si>
  <si>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</si>
  <si>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</si>
  <si>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</si>
  <si>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</si>
  <si>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</si>
  <si>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</si>
  <si>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</si>
  <si>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</si>
  <si>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</si>
  <si>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</si>
  <si>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</si>
  <si>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</si>
  <si>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</si>
  <si>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</si>
  <si>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</si>
  <si>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</si>
  <si>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</si>
  <si>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</si>
  <si>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</si>
  <si>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</si>
  <si>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</si>
  <si>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</si>
  <si>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</si>
  <si>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</si>
  <si>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</si>
  <si>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</si>
  <si>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</si>
  <si>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</si>
  <si>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</si>
  <si>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</si>
  <si>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</si>
  <si>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</si>
  <si>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</si>
  <si>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</si>
  <si>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</si>
  <si>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</si>
  <si>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</si>
  <si>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</si>
  <si>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</si>
  <si>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</si>
  <si>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</si>
  <si>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</si>
  <si>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</si>
  <si>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</si>
  <si>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</si>
  <si>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</si>
  <si>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</si>
  <si>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</si>
  <si>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</si>
  <si>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</si>
  <si>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</si>
  <si>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</si>
  <si>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</si>
  <si>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</si>
  <si>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</si>
  <si>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</si>
  <si>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</si>
  <si>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</si>
  <si>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</si>
  <si>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</si>
  <si>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</si>
  <si>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</si>
  <si>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</si>
  <si>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</si>
  <si>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</si>
  <si>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</si>
  <si>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</si>
  <si>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</si>
  <si>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</si>
  <si>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</si>
  <si>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</si>
  <si>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</si>
  <si>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</si>
  <si>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</si>
  <si>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</si>
  <si>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</si>
  <si>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</si>
  <si>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</si>
  <si>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</si>
  <si>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</si>
  <si>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</si>
  <si>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</si>
  <si>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</si>
  <si>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</si>
  <si>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</si>
  <si>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</si>
  <si>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</si>
  <si>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</si>
  <si>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</si>
  <si>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</si>
  <si>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</si>
  <si>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</si>
  <si>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</si>
  <si>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</si>
  <si>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</si>
  <si>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</si>
  <si>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</si>
  <si>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</si>
  <si>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</si>
  <si>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</si>
  <si>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</si>
  <si>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</si>
  <si>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</si>
  <si>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</si>
  <si>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</si>
  <si>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</si>
  <si>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</si>
  <si>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</si>
  <si>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</si>
  <si>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</si>
  <si>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</si>
  <si>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</si>
  <si>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</si>
  <si>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</si>
  <si>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</si>
  <si>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</si>
  <si>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</si>
  <si>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</si>
  <si>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</si>
  <si>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</si>
  <si>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</si>
  <si>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</si>
  <si>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</si>
  <si>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</si>
  <si>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</si>
  <si>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</si>
  <si>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</si>
  <si>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</si>
  <si>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</si>
  <si>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</si>
  <si>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</si>
  <si>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</si>
  <si>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</si>
  <si>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</si>
  <si>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</si>
  <si>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</si>
  <si>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</si>
  <si>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</si>
  <si>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</si>
  <si>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</si>
  <si>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</si>
  <si>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</si>
  <si>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</si>
  <si>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</si>
  <si>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</si>
  <si>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</si>
  <si>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</si>
  <si>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</si>
  <si>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</si>
  <si>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</si>
  <si>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</si>
  <si>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</si>
  <si>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</si>
  <si>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</si>
  <si>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</si>
  <si>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</si>
  <si>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</si>
  <si>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</si>
  <si>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</si>
  <si>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</si>
  <si>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</si>
  <si>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</si>
  <si>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</si>
  <si>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</si>
  <si>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</si>
  <si>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</si>
  <si>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</si>
  <si>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</si>
  <si>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</si>
  <si>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</si>
  <si>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</si>
  <si>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</si>
  <si>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</si>
  <si>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</si>
  <si>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</si>
  <si>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</si>
  <si>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</si>
  <si>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</si>
  <si>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</si>
  <si>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</si>
  <si>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</si>
  <si>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</si>
  <si>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</si>
  <si>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</si>
  <si>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</si>
  <si>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</si>
  <si>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</si>
  <si>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</si>
  <si>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</si>
  <si>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</si>
  <si>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</si>
  <si>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</si>
  <si>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</si>
  <si>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</si>
  <si>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</si>
  <si>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</si>
  <si>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</si>
  <si>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</si>
  <si>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</si>
  <si>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</si>
  <si>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</si>
  <si>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</si>
  <si>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</si>
  <si>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</si>
  <si>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</si>
  <si>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</si>
  <si>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</si>
  <si>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</si>
  <si>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</si>
  <si>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</si>
  <si>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</si>
  <si>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</si>
  <si>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</si>
  <si>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</si>
  <si>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</si>
  <si>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</si>
  <si>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</si>
  <si>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</si>
  <si>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</si>
  <si>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</si>
  <si>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</si>
  <si>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</si>
  <si>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</si>
  <si>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</si>
  <si>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</si>
  <si>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</si>
  <si>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</si>
  <si>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</si>
  <si>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</si>
  <si>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</si>
  <si>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</si>
  <si>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</si>
  <si>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</si>
  <si>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</si>
  <si>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</si>
  <si>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</si>
  <si>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</si>
  <si>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</si>
  <si>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</si>
  <si>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</si>
  <si>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</si>
  <si>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</si>
  <si>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</si>
  <si>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</si>
  <si>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</si>
  <si>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</si>
  <si>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</si>
  <si>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</si>
  <si>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</si>
  <si>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</si>
  <si>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</si>
  <si>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</si>
  <si>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</si>
  <si>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</si>
  <si>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</si>
  <si>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</si>
  <si>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</si>
  <si>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</si>
  <si>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</si>
  <si>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</si>
  <si>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</si>
  <si>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</si>
  <si>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</si>
  <si>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</si>
  <si>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</si>
  <si>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</si>
  <si>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</si>
  <si>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</si>
  <si>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</si>
  <si>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</si>
  <si>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</si>
  <si>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</si>
  <si>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</si>
  <si>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</si>
  <si>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</si>
  <si>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</si>
  <si>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</si>
  <si>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</si>
  <si>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</si>
  <si>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</si>
  <si>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</si>
  <si>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</si>
  <si>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</si>
  <si>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</si>
  <si>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</si>
  <si>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</si>
  <si>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</si>
  <si>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</si>
  <si>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</si>
  <si>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</si>
  <si>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</si>
  <si>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</si>
  <si>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</si>
  <si>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</si>
  <si>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</si>
  <si>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</si>
  <si>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</si>
  <si>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</si>
  <si>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</si>
  <si>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</si>
  <si>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</si>
  <si>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</si>
  <si>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</si>
  <si>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</si>
  <si>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</si>
  <si>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</si>
  <si>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</si>
  <si>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</si>
  <si>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</si>
  <si>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</si>
  <si>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</si>
  <si>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</si>
  <si>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</si>
  <si>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</si>
  <si>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</si>
  <si>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</si>
  <si>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</si>
  <si>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</si>
  <si>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</si>
  <si>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</si>
  <si>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</si>
  <si>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</si>
  <si>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</si>
  <si>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</si>
  <si>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</si>
  <si>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</si>
  <si>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</si>
  <si>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</si>
  <si>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</si>
  <si>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</si>
  <si>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</si>
  <si>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</si>
  <si>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</si>
  <si>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</si>
  <si>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</si>
  <si>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</si>
  <si>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</si>
  <si>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</si>
  <si>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</si>
  <si>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</si>
  <si>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</si>
  <si>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</si>
  <si>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</si>
  <si>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</si>
  <si>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</si>
  <si>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</si>
  <si>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</si>
  <si>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</si>
  <si>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</si>
  <si>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</si>
  <si>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</si>
  <si>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</si>
  <si>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</si>
  <si>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</si>
  <si>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</si>
  <si>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</si>
  <si>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</si>
  <si>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</si>
  <si>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</si>
  <si>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</si>
  <si>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</si>
  <si>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</si>
  <si>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</si>
  <si>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</si>
  <si>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</si>
  <si>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</si>
  <si>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</si>
  <si>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</si>
  <si>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</si>
  <si>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</si>
  <si>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</si>
  <si>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</si>
  <si>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</si>
  <si>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</si>
  <si>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</si>
  <si>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</si>
  <si>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</si>
  <si>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</si>
  <si>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</si>
  <si>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</si>
  <si>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</si>
  <si>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</si>
  <si>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</si>
  <si>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</si>
  <si>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</si>
  <si>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</si>
  <si>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</si>
  <si>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</si>
  <si>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</si>
  <si>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</si>
  <si>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</si>
  <si>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</si>
  <si>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</si>
  <si>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</si>
  <si>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</si>
  <si>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</si>
  <si>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</si>
  <si>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</si>
  <si>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</si>
  <si>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</si>
  <si>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</si>
  <si>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</si>
  <si>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</si>
  <si>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</si>
  <si>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</si>
  <si>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</si>
  <si>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</si>
  <si>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</si>
  <si>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</si>
  <si>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</si>
  <si>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</si>
  <si>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</si>
  <si>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</si>
  <si>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</si>
  <si>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</si>
  <si>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</si>
  <si>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</si>
  <si>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</si>
  <si>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</si>
  <si>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</si>
  <si>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</si>
  <si>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</si>
  <si>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</si>
  <si>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</si>
  <si>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</si>
  <si>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</si>
  <si>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</si>
  <si>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</si>
  <si>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</si>
  <si>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</si>
  <si>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</si>
  <si>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</si>
  <si>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</si>
  <si>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</si>
  <si>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</si>
  <si>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</si>
  <si>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</si>
  <si>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</si>
  <si>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</si>
  <si>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</si>
  <si>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</si>
  <si>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</si>
  <si>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</si>
  <si>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</si>
  <si>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</si>
  <si>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</si>
  <si>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</si>
  <si>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</si>
  <si>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</si>
  <si>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</si>
  <si>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</si>
  <si>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</si>
  <si>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</si>
  <si>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</si>
  <si>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</si>
  <si>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</si>
  <si>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</si>
  <si>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</si>
  <si>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</si>
  <si>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</si>
  <si>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</si>
  <si>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</si>
  <si>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</si>
  <si>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</si>
  <si>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</si>
  <si>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</si>
  <si>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</si>
  <si>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</si>
  <si>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</si>
  <si>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</si>
  <si>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</si>
  <si>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</si>
  <si>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</si>
  <si>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</si>
  <si>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</si>
  <si>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</si>
  <si>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</si>
  <si>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</si>
  <si>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</si>
  <si>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</si>
  <si>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</si>
  <si>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</si>
  <si>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</si>
  <si>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</si>
  <si>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</si>
  <si>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</si>
  <si>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</si>
  <si>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</si>
  <si>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</si>
  <si>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</si>
  <si>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</si>
  <si>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</si>
  <si>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</si>
  <si>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</si>
  <si>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</si>
  <si>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</si>
  <si>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</si>
  <si>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</si>
  <si>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</si>
  <si>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</si>
  <si>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</si>
  <si>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</si>
  <si>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</si>
  <si>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</si>
  <si>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</si>
  <si>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</si>
  <si>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</si>
  <si>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</si>
  <si>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</si>
  <si>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</si>
  <si>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</si>
  <si>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</si>
  <si>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</si>
  <si>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</si>
  <si>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</si>
  <si>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</si>
  <si>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</si>
  <si>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</si>
  <si>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</si>
  <si>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</si>
  <si>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</si>
  <si>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</si>
  <si>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</si>
  <si>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</si>
  <si>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</si>
  <si>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</si>
  <si>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</si>
  <si>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</si>
  <si>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</si>
  <si>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</si>
  <si>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</si>
  <si>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</si>
  <si>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</si>
  <si>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</si>
  <si>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</si>
  <si>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</si>
  <si>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</si>
  <si>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</si>
  <si>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</si>
  <si>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</si>
  <si>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</si>
  <si>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</si>
  <si>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</si>
  <si>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</si>
  <si>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</si>
  <si>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</si>
  <si>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</si>
  <si>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</si>
  <si>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</si>
  <si>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</si>
  <si>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</si>
  <si>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</si>
  <si>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</si>
  <si>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</si>
  <si>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</si>
  <si>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</si>
  <si>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</si>
  <si>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</si>
  <si>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</si>
  <si>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</si>
  <si>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</si>
  <si>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</si>
  <si>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</si>
  <si>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</si>
  <si>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</si>
  <si>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</si>
  <si>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</si>
  <si>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</si>
  <si>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</si>
  <si>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</si>
  <si>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</si>
  <si>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</si>
  <si>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</si>
  <si>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</si>
  <si>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</si>
  <si>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</si>
  <si>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</si>
  <si>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</si>
  <si>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</si>
  <si>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</si>
  <si>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</si>
  <si>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</si>
  <si>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</si>
  <si>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</si>
  <si>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</si>
  <si>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</si>
  <si>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</si>
  <si>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</si>
  <si>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</si>
  <si>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</si>
  <si>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</si>
  <si>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</si>
  <si>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</si>
  <si>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</si>
  <si>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</si>
  <si>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</si>
  <si>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</si>
  <si>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</si>
  <si>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</si>
  <si>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</si>
  <si>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</si>
  <si>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</si>
  <si>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</si>
  <si>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</si>
  <si>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</si>
  <si>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</si>
  <si>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</si>
  <si>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</si>
  <si>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</si>
  <si>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</si>
  <si>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</si>
  <si>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</si>
  <si>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</si>
  <si>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</si>
  <si>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</si>
  <si>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</si>
  <si>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</si>
  <si>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</si>
  <si>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</si>
  <si>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</si>
  <si>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</si>
  <si>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</si>
  <si>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</si>
  <si>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</si>
  <si>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</si>
  <si>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</si>
  <si>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</si>
  <si>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</si>
  <si>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</si>
  <si>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</si>
  <si>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</si>
  <si>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</si>
  <si>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</si>
  <si>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</si>
  <si>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</si>
  <si>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</si>
  <si>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</si>
  <si>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</si>
  <si>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</si>
  <si>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</si>
  <si>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</si>
  <si>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</si>
  <si>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</si>
  <si>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</si>
  <si>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</si>
  <si>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</si>
  <si>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</si>
  <si>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</si>
  <si>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</si>
  <si>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</si>
  <si>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</si>
  <si>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</si>
  <si>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</si>
  <si>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</si>
  <si>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</si>
  <si>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</si>
  <si>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</si>
  <si>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</si>
  <si>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</si>
  <si>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</si>
  <si>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</si>
  <si>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</si>
  <si>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</si>
  <si>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</si>
  <si>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</si>
  <si>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</si>
  <si>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</si>
  <si>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</si>
  <si>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</si>
  <si>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</si>
  <si>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</si>
  <si>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</si>
  <si>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</si>
  <si>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</si>
  <si>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</si>
  <si>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</si>
  <si>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</si>
  <si>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</si>
  <si>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</si>
  <si>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</si>
  <si>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</si>
  <si>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</si>
  <si>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</si>
  <si>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</si>
  <si>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</si>
  <si>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</si>
  <si>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</si>
  <si>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</si>
  <si>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</si>
  <si>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</si>
  <si>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</si>
  <si>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</si>
  <si>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</si>
  <si>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</si>
  <si>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</si>
  <si>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</si>
  <si>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</si>
  <si>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</si>
  <si>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</si>
  <si>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</si>
  <si>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</si>
  <si>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</si>
  <si>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</si>
  <si>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</si>
  <si>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</si>
  <si>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</si>
  <si>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</si>
  <si>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</si>
  <si>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</si>
  <si>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</si>
  <si>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</si>
  <si>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</si>
  <si>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</si>
  <si>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</si>
  <si>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</si>
  <si>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</si>
  <si>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</si>
  <si>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</si>
  <si>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</si>
  <si>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</si>
  <si>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</si>
  <si>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</si>
  <si>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</si>
  <si>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</si>
  <si>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</si>
  <si>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</si>
  <si>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</si>
  <si>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</si>
  <si>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</si>
  <si>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</si>
  <si>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</si>
  <si>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</si>
  <si>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</si>
  <si>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</si>
  <si>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</si>
  <si>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</si>
  <si>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</si>
  <si>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</si>
  <si>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</si>
  <si>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</si>
  <si>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</si>
  <si>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</si>
  <si>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</si>
  <si>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</si>
  <si>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</si>
  <si>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</si>
  <si>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</si>
  <si>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</si>
  <si>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</si>
  <si>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</si>
  <si>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</si>
  <si>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</si>
  <si>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</si>
  <si>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</si>
  <si>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</si>
  <si>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</si>
  <si>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</si>
  <si>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</si>
  <si>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</si>
  <si>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</si>
  <si>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</si>
  <si>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</si>
  <si>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</si>
  <si>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</si>
  <si>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</si>
  <si>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</si>
  <si>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</si>
  <si>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</si>
  <si>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</si>
  <si>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</si>
  <si>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</si>
  <si>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</si>
  <si>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</si>
  <si>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</si>
  <si>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</si>
  <si>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</si>
  <si>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</si>
  <si>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</si>
  <si>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</si>
  <si>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</si>
  <si>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</si>
  <si>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</si>
  <si>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</si>
  <si>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</si>
  <si>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</si>
  <si>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</si>
  <si>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</si>
  <si>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</si>
  <si>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</si>
  <si>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</si>
  <si>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</si>
  <si>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</si>
  <si>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</si>
  <si>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</si>
  <si>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</si>
  <si>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</si>
  <si>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</si>
  <si>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</si>
  <si>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</si>
  <si>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</si>
  <si>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</si>
  <si>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</si>
  <si>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</si>
  <si>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</si>
  <si>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</si>
  <si>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</si>
  <si>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</si>
  <si>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</si>
  <si>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</si>
  <si>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</si>
  <si>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</si>
  <si>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</si>
  <si>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</si>
  <si>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</si>
  <si>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</si>
  <si>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</si>
  <si>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</si>
  <si>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</si>
  <si>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</si>
  <si>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</si>
  <si>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</si>
  <si>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</si>
  <si>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</si>
  <si>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</si>
  <si>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</si>
  <si>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</si>
  <si>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</si>
  <si>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</si>
  <si>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</si>
  <si>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</si>
  <si>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</si>
  <si>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</si>
  <si>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</si>
  <si>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</si>
  <si>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</si>
  <si>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</si>
  <si>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</si>
  <si>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</si>
  <si>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</si>
  <si>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</si>
  <si>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</si>
  <si>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</si>
  <si>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</si>
  <si>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</si>
  <si>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</si>
  <si>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</si>
  <si>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</si>
  <si>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</si>
  <si>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</si>
  <si>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</si>
  <si>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</si>
  <si>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</si>
  <si>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</si>
  <si>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</si>
  <si>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</si>
  <si>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</si>
  <si>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</si>
  <si>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</si>
  <si>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</si>
  <si>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</si>
  <si>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</si>
  <si>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</si>
  <si>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</si>
  <si>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</si>
  <si>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</si>
  <si>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</si>
  <si>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</si>
  <si>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</si>
  <si>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</si>
  <si>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</si>
  <si>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</si>
  <si>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</si>
  <si>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</si>
  <si>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</si>
  <si>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</si>
  <si>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</si>
  <si>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</si>
  <si>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</si>
  <si>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</si>
  <si>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</si>
  <si>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</si>
  <si>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</si>
  <si>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</si>
  <si>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</si>
  <si>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</si>
  <si>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</si>
  <si>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</si>
  <si>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</si>
  <si>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</si>
  <si>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</si>
  <si>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</si>
  <si>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</si>
  <si>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</si>
  <si>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</si>
  <si>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</si>
  <si>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</si>
  <si>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</si>
  <si>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</si>
  <si>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</si>
  <si>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</si>
  <si>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</si>
  <si>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</si>
  <si>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</si>
  <si>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</si>
  <si>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</si>
  <si>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</si>
  <si>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</si>
  <si>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</si>
  <si>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</si>
  <si>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</si>
  <si>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</si>
  <si>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</si>
  <si>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</si>
  <si>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</si>
  <si>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</si>
  <si>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</si>
  <si>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</si>
  <si>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</si>
  <si>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</si>
  <si>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</si>
  <si>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</si>
  <si>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</si>
  <si>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</si>
  <si>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</si>
  <si>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</si>
  <si>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</si>
  <si>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</si>
  <si>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</si>
  <si>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</si>
  <si>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</si>
  <si>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</si>
  <si>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</si>
  <si>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</si>
  <si>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</si>
  <si>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</si>
  <si>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</si>
  <si>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</si>
  <si>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</si>
  <si>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</si>
  <si>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</si>
  <si>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</si>
  <si>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</si>
  <si>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</si>
  <si>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</si>
  <si>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</si>
  <si>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</si>
  <si>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</si>
  <si>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</si>
  <si>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</si>
  <si>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</si>
  <si>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</si>
  <si>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</si>
  <si>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</si>
  <si>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</si>
  <si>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</si>
  <si>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</si>
  <si>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</si>
  <si>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</si>
  <si>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</si>
  <si>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</si>
  <si>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</si>
  <si>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</si>
  <si>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</si>
  <si>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</si>
  <si>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</si>
  <si>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</si>
  <si>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</si>
  <si>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</si>
  <si>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</si>
  <si>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</si>
  <si>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</si>
  <si>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</si>
  <si>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</si>
  <si>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</si>
  <si>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</si>
  <si>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</si>
  <si>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</si>
  <si>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</si>
  <si>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</si>
  <si>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</si>
  <si>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</si>
  <si>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</si>
  <si>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</si>
  <si>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</si>
  <si>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</si>
  <si>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</si>
  <si>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</si>
  <si>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</si>
  <si>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</si>
  <si>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</si>
  <si>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</si>
  <si>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</si>
  <si>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</si>
  <si>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</si>
  <si>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</si>
  <si>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</si>
  <si>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</si>
  <si>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</si>
  <si>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</si>
  <si>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</si>
  <si>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</si>
  <si>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</si>
  <si>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</si>
  <si>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</si>
  <si>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</si>
  <si>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</si>
  <si>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</si>
  <si>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</si>
  <si>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</si>
  <si>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</si>
  <si>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</si>
  <si>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</si>
  <si>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</si>
  <si>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</si>
  <si>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</si>
  <si>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</si>
  <si>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</si>
  <si>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</si>
  <si>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</si>
  <si>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</si>
  <si>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</si>
  <si>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</si>
  <si>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</si>
  <si>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</si>
  <si>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</si>
  <si>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</si>
  <si>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</si>
  <si>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</si>
  <si>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</si>
  <si>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</si>
  <si>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</si>
  <si>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</si>
  <si>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</si>
  <si>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</si>
  <si>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</si>
  <si>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</si>
  <si>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</si>
  <si>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</si>
  <si>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</si>
  <si>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</si>
  <si>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</si>
  <si>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</si>
  <si>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</si>
  <si>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</si>
  <si>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</si>
  <si>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</si>
  <si>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</si>
  <si>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</si>
  <si>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</si>
  <si>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</si>
  <si>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</si>
  <si>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</si>
  <si>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</si>
  <si>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</si>
  <si>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</si>
  <si>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</si>
  <si>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</si>
  <si>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</si>
  <si>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</si>
  <si>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</si>
  <si>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</si>
  <si>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</si>
  <si>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</si>
  <si>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</si>
  <si>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</si>
  <si>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</si>
  <si>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</si>
  <si>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</si>
  <si>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</si>
  <si>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</si>
  <si>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</si>
  <si>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</si>
  <si>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</si>
  <si>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</si>
  <si>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</si>
  <si>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</si>
  <si>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</si>
  <si>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</si>
  <si>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</si>
  <si>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</si>
  <si>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</si>
  <si>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</si>
  <si>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</si>
  <si>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</si>
  <si>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</si>
  <si>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</si>
  <si>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</si>
  <si>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</si>
  <si>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</si>
  <si>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</si>
  <si>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</si>
  <si>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</si>
  <si>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</si>
  <si>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</si>
  <si>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</si>
  <si>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</si>
  <si>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</si>
  <si>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</si>
  <si>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</si>
  <si>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</si>
  <si>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</si>
  <si>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</si>
  <si>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</si>
  <si>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</si>
  <si>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</si>
  <si>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</si>
  <si>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</si>
  <si>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</si>
  <si>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</si>
  <si>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</si>
  <si>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</si>
  <si>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</si>
  <si>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</si>
  <si>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</si>
  <si>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</si>
  <si>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</si>
  <si>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</si>
  <si>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</si>
  <si>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</si>
  <si>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</si>
  <si>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</si>
  <si>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</si>
  <si>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</si>
  <si>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</si>
  <si>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</si>
  <si>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</si>
  <si>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</si>
  <si>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</si>
  <si>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</si>
  <si>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</si>
  <si>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</si>
  <si>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</si>
  <si>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</si>
  <si>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</si>
  <si>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</si>
  <si>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</si>
  <si>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</si>
  <si>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</si>
  <si>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</si>
  <si>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</si>
  <si>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</si>
  <si>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</si>
  <si>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</si>
  <si>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</si>
  <si>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</si>
  <si>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</si>
  <si>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</si>
  <si>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</si>
  <si>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</si>
  <si>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</si>
  <si>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</si>
  <si>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</si>
  <si>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</si>
  <si>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</si>
  <si>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</si>
  <si>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</si>
  <si>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</si>
  <si>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</si>
  <si>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</si>
  <si>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</si>
  <si>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</si>
  <si>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</si>
  <si>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</si>
  <si>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</si>
  <si>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</si>
  <si>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</si>
  <si>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</si>
  <si>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</si>
  <si>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</si>
  <si>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</si>
  <si>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</si>
  <si>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</si>
  <si>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</si>
  <si>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</si>
  <si>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</si>
  <si>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</si>
  <si>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</si>
  <si>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</si>
  <si>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</si>
  <si>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</si>
  <si>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</si>
  <si>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</si>
  <si>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</si>
  <si>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</si>
  <si>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</si>
  <si>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</si>
  <si>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</si>
  <si>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</si>
  <si>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</si>
  <si>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</si>
  <si>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</si>
  <si>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</si>
  <si>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</si>
  <si>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</si>
  <si>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</si>
  <si>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</si>
  <si>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</si>
  <si>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</si>
  <si>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</si>
  <si>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</si>
  <si>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</si>
  <si>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</si>
  <si>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</si>
  <si>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</si>
  <si>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</si>
  <si>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</si>
  <si>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</si>
  <si>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</si>
  <si>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</si>
  <si>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</si>
  <si>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</si>
  <si>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</si>
  <si>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</si>
  <si>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</si>
  <si>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</si>
  <si>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</si>
  <si>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</si>
  <si>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</si>
  <si>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</si>
  <si>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</si>
  <si>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</si>
  <si>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</si>
  <si>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</si>
  <si>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</si>
  <si>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</si>
  <si>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</si>
  <si>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</si>
  <si>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</si>
  <si>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</si>
  <si>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</si>
  <si>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</si>
  <si>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</si>
  <si>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</si>
  <si>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</si>
  <si>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</si>
  <si>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</si>
  <si>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</si>
  <si>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</si>
  <si>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</si>
  <si>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</si>
  <si>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</si>
  <si>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</si>
  <si>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</si>
  <si>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</si>
  <si>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</si>
  <si>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</si>
  <si>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</si>
  <si>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</si>
  <si>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</si>
  <si>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</si>
  <si>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</si>
  <si>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</si>
  <si>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</si>
  <si>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</si>
  <si>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</si>
  <si>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</si>
  <si>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</si>
  <si>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</si>
  <si>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</si>
  <si>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</si>
  <si>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</si>
  <si>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</si>
  <si>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</si>
  <si>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</si>
  <si>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</si>
  <si>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</si>
  <si>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</si>
  <si>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</si>
  <si>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</si>
  <si>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</si>
  <si>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</si>
  <si>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</si>
  <si>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</si>
  <si>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</si>
  <si>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</si>
  <si>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</si>
  <si>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</si>
  <si>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</si>
  <si>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</si>
  <si>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</si>
  <si>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</si>
  <si>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</si>
  <si>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</si>
  <si>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</si>
  <si>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</si>
  <si>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</si>
  <si>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</si>
  <si>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</si>
  <si>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</si>
  <si>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</si>
  <si>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</si>
  <si>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</si>
  <si>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</si>
  <si>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</si>
  <si>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</si>
  <si>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</si>
  <si>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</si>
  <si>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</si>
  <si>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</si>
  <si>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</si>
  <si>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</si>
  <si>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</si>
  <si>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</si>
  <si>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</si>
  <si>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</si>
  <si>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</si>
  <si>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</si>
  <si>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</si>
  <si>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</si>
  <si>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</si>
  <si>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</si>
  <si>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</si>
  <si>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</si>
  <si>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</si>
  <si>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</si>
  <si>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</si>
  <si>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</si>
  <si>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</si>
  <si>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</si>
  <si>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</si>
  <si>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</si>
  <si>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</si>
  <si>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</si>
  <si>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</si>
  <si>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</si>
  <si>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</si>
  <si>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</si>
  <si>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</si>
  <si>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</si>
  <si>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</si>
  <si>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</si>
  <si>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</si>
  <si>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</si>
  <si>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</si>
  <si>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</si>
  <si>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</si>
  <si>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</si>
  <si>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</si>
  <si>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</si>
  <si>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</si>
  <si>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</si>
  <si>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</si>
  <si>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</si>
  <si>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</si>
  <si>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</si>
  <si>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</si>
  <si>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</si>
  <si>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</si>
  <si>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</si>
  <si>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</si>
  <si>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</si>
  <si>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</si>
  <si>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</si>
  <si>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</si>
  <si>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</si>
  <si>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</si>
  <si>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</si>
  <si>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</si>
  <si>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</si>
  <si>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</si>
  <si>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</si>
  <si>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</si>
  <si>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</si>
  <si>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</si>
  <si>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</si>
  <si>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</si>
  <si>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</si>
  <si>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</si>
  <si>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</si>
  <si>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</si>
  <si>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</si>
  <si>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</si>
  <si>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</si>
  <si>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</si>
  <si>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</si>
  <si>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</si>
  <si>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</si>
  <si>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</si>
  <si>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</si>
  <si>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</si>
  <si>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</si>
  <si>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</si>
  <si>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</si>
  <si>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</si>
  <si>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</si>
  <si>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</si>
  <si>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</si>
  <si>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</si>
  <si>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</si>
  <si>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</si>
  <si>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</si>
  <si>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</si>
  <si>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</si>
  <si>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</si>
  <si>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</si>
  <si>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</si>
  <si>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</si>
  <si>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</si>
  <si>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</si>
  <si>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</si>
  <si>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</si>
  <si>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</si>
  <si>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</si>
  <si>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</si>
  <si>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</si>
  <si>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</si>
  <si>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</si>
  <si>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</si>
  <si>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</si>
  <si>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</si>
  <si>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</si>
  <si>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</si>
  <si>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</si>
  <si>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</si>
  <si>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</si>
  <si>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</si>
  <si>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</si>
  <si>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</si>
  <si>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</si>
  <si>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</si>
  <si>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</si>
  <si>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</si>
  <si>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</si>
  <si>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</si>
  <si>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</si>
  <si>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</si>
  <si>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</si>
  <si>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</si>
  <si>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</si>
  <si>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</si>
  <si>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</si>
  <si>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</si>
  <si>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</si>
  <si>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</si>
  <si>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</si>
  <si>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</si>
  <si>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</si>
  <si>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</si>
  <si>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</si>
  <si>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</si>
  <si>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</si>
  <si>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</si>
  <si>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</si>
  <si>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</si>
  <si>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</si>
  <si>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</si>
  <si>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</si>
  <si>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</si>
  <si>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</si>
  <si>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</si>
  <si>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</si>
  <si>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</si>
  <si>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</si>
  <si>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</si>
  <si>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</si>
  <si>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</si>
  <si>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</si>
  <si>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</si>
  <si>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</si>
  <si>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</si>
  <si>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</si>
  <si>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</si>
  <si>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</si>
  <si>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</si>
  <si>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</si>
  <si>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</si>
  <si>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</si>
  <si>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</si>
  <si>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</si>
  <si>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</si>
  <si>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</si>
  <si>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</si>
  <si>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</si>
  <si>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</si>
  <si>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</si>
  <si>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</si>
  <si>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</si>
  <si>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</si>
  <si>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</si>
  <si>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</si>
  <si>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</si>
  <si>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</si>
  <si>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</si>
  <si>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</si>
  <si>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</si>
  <si>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</si>
  <si>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</si>
  <si>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</si>
  <si>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</si>
  <si>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</si>
  <si>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</si>
  <si>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</si>
  <si>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</si>
  <si>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</si>
  <si>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</si>
  <si>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</si>
  <si>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</si>
  <si>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</si>
  <si>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</si>
  <si>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</si>
  <si>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</si>
  <si>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</si>
  <si>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</si>
  <si>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</si>
  <si>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</si>
  <si>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</si>
  <si>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</si>
  <si>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</si>
  <si>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</si>
  <si>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</si>
  <si>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</si>
  <si>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</si>
  <si>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</si>
  <si>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</si>
  <si>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</si>
  <si>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</si>
  <si>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</si>
  <si>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</si>
  <si>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</si>
  <si>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</si>
  <si>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</si>
  <si>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</si>
  <si>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</si>
  <si>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</si>
  <si>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</si>
  <si>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</si>
  <si>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</si>
  <si>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</si>
  <si>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</si>
  <si>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</si>
  <si>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</si>
  <si>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</si>
  <si>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</si>
  <si>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</si>
  <si>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</si>
  <si>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</si>
  <si>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</si>
  <si>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</si>
  <si>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</si>
  <si>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</si>
  <si>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</si>
  <si>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</si>
  <si>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</si>
  <si>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</si>
  <si>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</si>
  <si>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</si>
  <si>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</si>
  <si>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</si>
  <si>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</si>
  <si>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</si>
  <si>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</si>
  <si>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</si>
  <si>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</si>
  <si>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</si>
  <si>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</si>
  <si>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</si>
  <si>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</si>
  <si>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</si>
  <si>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</si>
  <si>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</si>
  <si>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</si>
  <si>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</si>
  <si>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</si>
  <si>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</si>
  <si>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</si>
  <si>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</si>
  <si>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</si>
  <si>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</si>
  <si>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</si>
  <si>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</si>
  <si>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</si>
  <si>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</si>
  <si>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</si>
  <si>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</si>
  <si>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</si>
  <si>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</si>
  <si>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</si>
  <si>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</si>
  <si>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</si>
  <si>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</si>
  <si>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</si>
  <si>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</si>
  <si>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</si>
  <si>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</si>
  <si>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</si>
  <si>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</si>
  <si>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</si>
  <si>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</si>
  <si>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</si>
  <si>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</si>
  <si>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</si>
  <si>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</si>
  <si>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</si>
  <si>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</si>
  <si>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</si>
  <si>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</si>
  <si>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</si>
  <si>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</si>
  <si>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</si>
  <si>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</si>
  <si>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</si>
  <si>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</si>
  <si>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</si>
  <si>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</si>
  <si>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</si>
  <si>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</si>
  <si>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</si>
  <si>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</si>
  <si>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</si>
  <si>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</si>
  <si>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</si>
  <si>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</si>
  <si>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</si>
  <si>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</si>
  <si>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</si>
  <si>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</si>
  <si>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</si>
  <si>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</si>
  <si>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</si>
  <si>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</si>
  <si>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</si>
  <si>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</si>
  <si>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</si>
  <si>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</si>
  <si>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</si>
  <si>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</si>
  <si>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</si>
  <si>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</si>
  <si>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</si>
  <si>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</si>
  <si>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</si>
  <si>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</si>
  <si>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</si>
  <si>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</si>
  <si>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</si>
  <si>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</si>
  <si>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</si>
  <si>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</si>
  <si>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</si>
  <si>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</si>
  <si>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</si>
  <si>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</si>
  <si>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</si>
  <si>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</si>
  <si>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</si>
  <si>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</si>
  <si>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</si>
  <si>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</si>
  <si>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</si>
  <si>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</si>
  <si>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</si>
  <si>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</si>
  <si>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</si>
  <si>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</si>
  <si>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</si>
  <si>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</si>
  <si>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</si>
  <si>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</si>
  <si>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</si>
  <si>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</si>
  <si>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</si>
  <si>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</si>
  <si>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</si>
  <si>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</si>
  <si>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</si>
  <si>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</si>
  <si>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</si>
  <si>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</si>
  <si>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</si>
  <si>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</si>
  <si>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</si>
  <si>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</si>
  <si>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</si>
  <si>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</si>
  <si>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</si>
  <si>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</si>
  <si>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</si>
  <si>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</si>
  <si>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</si>
  <si>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</si>
  <si>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</si>
  <si>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</si>
  <si>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</si>
  <si>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</si>
  <si>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</si>
  <si>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</si>
  <si>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</si>
  <si>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</si>
  <si>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</si>
  <si>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</si>
  <si>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</si>
  <si>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</si>
  <si>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</si>
  <si>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</si>
  <si>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</si>
  <si>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</si>
  <si>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</si>
  <si>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</si>
  <si>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</si>
  <si>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</si>
  <si>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</si>
  <si>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</si>
  <si>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</si>
  <si>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</si>
  <si>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</si>
  <si>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</si>
  <si>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</si>
  <si>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</si>
  <si>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</si>
  <si>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</si>
  <si>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</si>
  <si>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</si>
  <si>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</si>
  <si>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</si>
  <si>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</si>
  <si>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</si>
  <si>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</si>
  <si>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</si>
  <si>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</si>
  <si>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</si>
  <si>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</si>
  <si>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</si>
  <si>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</si>
  <si>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</si>
  <si>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</si>
  <si>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</si>
  <si>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</si>
  <si>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</si>
  <si>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</si>
  <si>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</si>
  <si>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</si>
  <si>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</si>
  <si>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</si>
  <si>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</si>
  <si>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</si>
  <si>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</si>
  <si>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</si>
  <si>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</si>
  <si>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</si>
  <si>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</si>
  <si>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</si>
  <si>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</si>
  <si>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</si>
  <si>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</si>
  <si>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</si>
  <si>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</si>
  <si>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</si>
  <si>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</si>
  <si>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</si>
  <si>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</si>
  <si>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</si>
  <si>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</si>
  <si>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</si>
  <si>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</si>
  <si>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</si>
  <si>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</si>
  <si>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</si>
  <si>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</si>
  <si>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</si>
  <si>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</si>
  <si>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</si>
  <si>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</si>
  <si>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</si>
  <si>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</si>
  <si>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</si>
  <si>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</si>
  <si>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</si>
  <si>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</si>
  <si>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</si>
  <si>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</si>
  <si>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</si>
  <si>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</si>
  <si>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</si>
  <si>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</si>
  <si>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</si>
  <si>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</si>
  <si>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</si>
  <si>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</si>
  <si>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</si>
  <si>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</si>
  <si>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</si>
  <si>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</si>
  <si>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</si>
  <si>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</si>
  <si>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</si>
  <si>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</si>
  <si>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</si>
  <si>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</si>
  <si>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</si>
  <si>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</si>
  <si>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</si>
  <si>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</si>
  <si>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</si>
  <si>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</si>
  <si>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</si>
  <si>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</si>
  <si>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</si>
  <si>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</si>
  <si>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</si>
  <si>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</si>
  <si>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</si>
  <si>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</si>
  <si>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</si>
  <si>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</si>
  <si>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</si>
  <si>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</si>
  <si>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</si>
  <si>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</si>
  <si>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</si>
  <si>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</si>
  <si>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</si>
  <si>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</si>
  <si>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</si>
  <si>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</si>
  <si>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</si>
  <si>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</si>
  <si>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</si>
  <si>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</si>
  <si>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</si>
  <si>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</si>
  <si>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</si>
  <si>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</si>
  <si>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</si>
  <si>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</si>
  <si>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</si>
  <si>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</si>
  <si>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</si>
  <si>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</si>
  <si>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</si>
  <si>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</si>
  <si>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</si>
  <si>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</si>
  <si>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</si>
  <si>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</si>
  <si>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</si>
  <si>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</si>
  <si>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</si>
  <si>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</si>
  <si>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</si>
  <si>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</si>
  <si>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</si>
  <si>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</si>
  <si>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</si>
  <si>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</si>
  <si>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</si>
  <si>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</si>
  <si>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</si>
  <si>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</si>
  <si>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</si>
  <si>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</si>
  <si>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</si>
  <si>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</si>
  <si>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</si>
  <si>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</si>
  <si>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</si>
  <si>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</si>
  <si>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</si>
  <si>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</si>
  <si>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</si>
  <si>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</si>
  <si>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</si>
  <si>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</si>
  <si>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</si>
  <si>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</si>
  <si>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</si>
  <si>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</si>
  <si>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</si>
  <si>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</si>
  <si>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</si>
  <si>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</si>
  <si>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</si>
  <si>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</si>
  <si>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</si>
  <si>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</si>
  <si>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</si>
  <si>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</si>
  <si>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</si>
  <si>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</si>
  <si>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</si>
  <si>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</si>
  <si>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</si>
  <si>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</si>
  <si>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</si>
  <si>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</si>
  <si>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</si>
  <si>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</si>
  <si>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</si>
  <si>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</si>
  <si>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</si>
  <si>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</si>
  <si>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</si>
  <si>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</si>
  <si>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</si>
  <si>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</si>
  <si>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</si>
  <si>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</si>
  <si>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</si>
  <si>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</si>
  <si>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</si>
  <si>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</si>
  <si>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</si>
  <si>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</si>
  <si>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</si>
  <si>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</si>
  <si>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</si>
  <si>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</si>
  <si>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</si>
  <si>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</si>
  <si>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</si>
  <si>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</si>
  <si>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</si>
  <si>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</si>
  <si>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</si>
  <si>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</si>
  <si>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</si>
  <si>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</si>
  <si>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</si>
  <si>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</si>
  <si>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</si>
  <si>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</si>
  <si>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</si>
  <si>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</si>
  <si>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</si>
  <si>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</si>
  <si>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</si>
  <si>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</si>
  <si>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</si>
  <si>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</si>
  <si>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</si>
  <si>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</si>
  <si>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</si>
  <si>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</si>
  <si>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</si>
  <si>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</si>
  <si>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</si>
  <si>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</si>
  <si>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</si>
  <si>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</si>
  <si>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</si>
  <si>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</si>
  <si>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</si>
  <si>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</si>
  <si>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</si>
  <si>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</si>
  <si>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</si>
  <si>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</si>
  <si>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</si>
  <si>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</si>
  <si>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</si>
  <si>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</si>
  <si>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</si>
  <si>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</si>
  <si>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</si>
  <si>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</si>
  <si>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</si>
  <si>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</si>
  <si>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</si>
  <si>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</si>
  <si>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</si>
  <si>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</si>
  <si>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</si>
  <si>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</si>
  <si>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</si>
  <si>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</si>
  <si>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</si>
  <si>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</si>
  <si>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</si>
  <si>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</si>
  <si>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</si>
  <si>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</si>
  <si>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</si>
  <si>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</si>
  <si>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</si>
  <si>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</si>
  <si>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</si>
  <si>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</si>
  <si>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</si>
  <si>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</si>
  <si>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</si>
  <si>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</si>
  <si>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</si>
  <si>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</si>
  <si>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</si>
  <si>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</si>
  <si>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</si>
  <si>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</si>
  <si>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</si>
  <si>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</si>
  <si>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</si>
  <si>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</si>
  <si>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</si>
  <si>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</si>
  <si>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</si>
  <si>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</si>
  <si>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</si>
  <si>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</si>
  <si>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</si>
  <si>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</si>
  <si>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</si>
  <si>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</si>
  <si>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</si>
  <si>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</si>
  <si>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</si>
  <si>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</si>
  <si>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</si>
  <si>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</si>
  <si>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</si>
  <si>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</si>
  <si>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</si>
  <si>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</si>
  <si>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</si>
  <si>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</si>
  <si>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</si>
  <si>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</si>
  <si>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</si>
  <si>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</si>
  <si>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</si>
  <si>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</si>
  <si>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</si>
  <si>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</si>
  <si>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</si>
  <si>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</si>
  <si>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</si>
  <si>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</si>
  <si>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</si>
  <si>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</si>
  <si>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</si>
  <si>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</si>
  <si>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</si>
  <si>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</si>
  <si>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</si>
  <si>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</si>
  <si>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</si>
  <si>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</si>
  <si>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</si>
  <si>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</si>
  <si>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</si>
  <si>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</si>
  <si>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</si>
  <si>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</si>
  <si>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</si>
  <si>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</si>
  <si>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</si>
  <si>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</si>
  <si>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</si>
  <si>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</si>
  <si>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</si>
  <si>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</si>
  <si>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</si>
  <si>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</si>
  <si>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</si>
  <si>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</si>
  <si>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</si>
  <si>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</si>
  <si>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</si>
  <si>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</si>
  <si>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</si>
  <si>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</si>
  <si>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</si>
  <si>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</si>
  <si>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</si>
  <si>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</si>
  <si>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</si>
  <si>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</si>
  <si>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</si>
  <si>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</si>
  <si>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</si>
  <si>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</si>
  <si>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</si>
  <si>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</si>
  <si>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</si>
  <si>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</si>
  <si>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</si>
  <si>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</si>
  <si>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</si>
  <si>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</si>
  <si>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</si>
  <si>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</si>
  <si>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</si>
  <si>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</si>
  <si>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</si>
  <si>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</si>
  <si>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</si>
  <si>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</si>
  <si>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</si>
  <si>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</si>
  <si>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</si>
  <si>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</si>
  <si>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</si>
  <si>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</si>
  <si>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</si>
  <si>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</si>
  <si>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</si>
  <si>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</si>
  <si>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</si>
  <si>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</si>
  <si>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</si>
  <si>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</si>
  <si>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</si>
  <si>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</si>
  <si>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</si>
  <si>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</si>
  <si>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</si>
  <si>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</si>
  <si>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</si>
  <si>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</si>
  <si>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</si>
  <si>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</si>
  <si>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</si>
  <si>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</si>
  <si>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</si>
  <si>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</si>
  <si>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</si>
  <si>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</si>
  <si>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</si>
  <si>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</si>
  <si>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</si>
  <si>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</si>
  <si>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</si>
  <si>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</si>
  <si>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</si>
  <si>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</si>
  <si>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</si>
  <si>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</si>
  <si>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</si>
  <si>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</si>
  <si>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</si>
  <si>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</si>
  <si>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</si>
  <si>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</si>
  <si>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</si>
  <si>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</si>
  <si>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</si>
  <si>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</si>
  <si>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</si>
  <si>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</si>
  <si>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</si>
  <si>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</si>
  <si>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</si>
  <si>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</si>
  <si>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</si>
  <si>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</si>
  <si>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</si>
  <si>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</si>
  <si>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</si>
  <si>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</si>
  <si>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</si>
  <si>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</si>
  <si>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</si>
  <si>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</si>
  <si>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</si>
  <si>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</si>
  <si>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</si>
  <si>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</si>
  <si>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</si>
  <si>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</si>
  <si>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</si>
  <si>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</si>
  <si>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</si>
  <si>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</si>
  <si>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</si>
  <si>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</si>
  <si>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</si>
  <si>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</si>
  <si>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</si>
  <si>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</si>
  <si>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</si>
  <si>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</si>
  <si>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</si>
  <si>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</si>
  <si>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</si>
  <si>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</si>
  <si>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</si>
  <si>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</si>
  <si>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</si>
  <si>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</si>
  <si>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</si>
  <si>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</si>
  <si>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</si>
  <si>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</si>
  <si>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</si>
  <si>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</si>
  <si>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</si>
  <si>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</si>
  <si>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</si>
  <si>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</si>
  <si>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</si>
  <si>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</si>
  <si>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</si>
  <si>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</si>
  <si>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</si>
  <si>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</si>
  <si>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</si>
  <si>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</si>
  <si>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</si>
  <si>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</si>
  <si>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</si>
  <si>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</si>
  <si>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</si>
  <si>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</si>
  <si>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</si>
  <si>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</si>
  <si>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</si>
  <si>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</si>
  <si>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</si>
  <si>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</si>
  <si>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</si>
  <si>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</si>
  <si>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</si>
  <si>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</si>
  <si>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</si>
  <si>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</si>
  <si>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</si>
  <si>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</si>
  <si>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</si>
  <si>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</si>
  <si>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</si>
  <si>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</si>
  <si>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</si>
  <si>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</si>
  <si>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</si>
  <si>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</si>
  <si>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</si>
  <si>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</si>
  <si>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</si>
  <si>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</si>
  <si>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</si>
  <si>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</si>
  <si>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</si>
  <si>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</si>
  <si>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</si>
  <si>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</si>
  <si>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</si>
  <si>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</si>
  <si>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</si>
  <si>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</si>
  <si>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</si>
  <si>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</si>
  <si>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</si>
  <si>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</si>
  <si>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</si>
  <si>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</si>
  <si>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</si>
  <si>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</si>
  <si>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</si>
  <si>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</si>
  <si>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</si>
  <si>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</si>
  <si>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</si>
  <si>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</si>
  <si>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</si>
  <si>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</si>
  <si>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</si>
  <si>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</si>
  <si>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</si>
  <si>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</si>
  <si>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</si>
  <si>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</si>
  <si>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</si>
  <si>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</si>
  <si>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</si>
  <si>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</si>
  <si>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</si>
  <si>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</si>
  <si>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</si>
  <si>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</si>
  <si>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</si>
  <si>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</si>
  <si>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</si>
  <si>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</si>
  <si>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</si>
  <si>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</si>
  <si>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</si>
  <si>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</si>
  <si>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</si>
  <si>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</si>
  <si>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</si>
  <si>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</si>
  <si>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</si>
  <si>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</si>
  <si>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</si>
  <si>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</si>
  <si>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</si>
  <si>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</si>
  <si>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</si>
  <si>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</si>
  <si>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</si>
  <si>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</si>
  <si>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</si>
  <si>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</si>
  <si>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</si>
  <si>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</si>
  <si>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</si>
  <si>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</si>
  <si>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</si>
  <si>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</si>
  <si>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</si>
  <si>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</si>
  <si>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</si>
  <si>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</si>
  <si>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</si>
  <si>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</si>
  <si>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</si>
  <si>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</si>
  <si>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</si>
  <si>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</si>
  <si>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</si>
  <si>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</si>
  <si>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</si>
  <si>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</si>
  <si>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</si>
  <si>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</si>
  <si>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</si>
  <si>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</si>
  <si>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</si>
  <si>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</si>
  <si>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</si>
  <si>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</si>
  <si>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</si>
  <si>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</si>
  <si>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</si>
  <si>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</si>
  <si>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</si>
  <si>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</si>
  <si>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</si>
  <si>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</si>
  <si>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</si>
  <si>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</si>
  <si>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</si>
  <si>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</si>
  <si>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</si>
  <si>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</si>
  <si>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</si>
  <si>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</si>
  <si>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</si>
  <si>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</si>
  <si>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</si>
  <si>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</si>
  <si>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</si>
  <si>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</si>
  <si>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</si>
  <si>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</si>
  <si>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</si>
  <si>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</si>
  <si>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</si>
  <si>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</si>
  <si>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</si>
  <si>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</si>
  <si>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</si>
  <si>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</si>
  <si>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</si>
  <si>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</si>
  <si>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</si>
  <si>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</si>
  <si>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</si>
  <si>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</si>
  <si>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</si>
  <si>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</si>
  <si>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</si>
  <si>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</si>
  <si>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</si>
  <si>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</si>
  <si>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</si>
  <si>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</si>
  <si>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</si>
  <si>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</si>
  <si>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</si>
  <si>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</si>
  <si>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</si>
  <si>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</si>
  <si>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</si>
  <si>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</si>
  <si>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</si>
  <si>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</si>
  <si>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</si>
  <si>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</si>
  <si>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</si>
  <si>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</si>
  <si>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</si>
  <si>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</si>
  <si>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</si>
  <si>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</si>
  <si>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</si>
  <si>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</si>
  <si>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</si>
  <si>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</si>
  <si>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</si>
  <si>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</si>
  <si>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</si>
  <si>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</si>
  <si>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</si>
  <si>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</si>
  <si>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</si>
  <si>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</si>
  <si>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</si>
  <si>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</si>
  <si>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</si>
  <si>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</si>
  <si>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</si>
  <si>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</si>
  <si>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</si>
  <si>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</si>
  <si>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</si>
  <si>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</si>
  <si>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</si>
  <si>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</si>
  <si>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</si>
  <si>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</si>
  <si>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</si>
  <si>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</si>
  <si>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</si>
  <si>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</si>
  <si>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</si>
  <si>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</si>
  <si>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</si>
  <si>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</si>
  <si>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</si>
  <si>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</si>
  <si>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</si>
  <si>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</si>
  <si>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</si>
  <si>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</si>
  <si>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</si>
  <si>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</si>
  <si>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</si>
  <si>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</si>
  <si>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</si>
  <si>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</si>
  <si>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</si>
  <si>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</si>
  <si>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</si>
  <si>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</si>
  <si>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</si>
  <si>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</si>
  <si>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</si>
  <si>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</si>
  <si>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</si>
  <si>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</si>
  <si>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</si>
  <si>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</si>
  <si>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</si>
  <si>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</si>
  <si>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</si>
  <si>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</si>
  <si>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</si>
  <si>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</si>
  <si>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</si>
  <si>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</si>
  <si>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</si>
  <si>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</si>
  <si>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</si>
  <si>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</si>
  <si>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</si>
  <si>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</si>
  <si>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</si>
  <si>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</si>
  <si>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</si>
  <si>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</si>
  <si>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</si>
  <si>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</si>
  <si>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</si>
  <si>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</si>
  <si>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</si>
  <si>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</si>
  <si>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</si>
  <si>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</si>
  <si>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</si>
  <si>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</si>
  <si>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</si>
  <si>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</si>
  <si>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</si>
  <si>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</si>
  <si>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</si>
  <si>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</si>
  <si>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</si>
  <si>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</si>
  <si>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</si>
  <si>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</si>
  <si>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</si>
  <si>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</si>
  <si>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</si>
  <si>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</si>
  <si>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</si>
  <si>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</si>
  <si>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</si>
  <si>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</si>
  <si>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</si>
  <si>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</si>
  <si>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</si>
  <si>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</si>
  <si>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</si>
  <si>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</si>
  <si>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</si>
  <si>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</si>
  <si>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</si>
  <si>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</si>
  <si>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</si>
  <si>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</si>
  <si>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</si>
  <si>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</si>
  <si>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</si>
  <si>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</si>
  <si>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</si>
  <si>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</si>
  <si>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</si>
  <si>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</si>
  <si>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</si>
  <si>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</si>
  <si>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</si>
  <si>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</si>
  <si>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</si>
  <si>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</si>
  <si>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</si>
  <si>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</si>
  <si>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</si>
  <si>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</si>
  <si>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</si>
  <si>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</si>
  <si>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</si>
  <si>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</si>
  <si>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</si>
  <si>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</si>
  <si>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</si>
  <si>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</si>
  <si>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</si>
  <si>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</si>
  <si>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</si>
  <si>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</si>
  <si>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</si>
  <si>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</si>
  <si>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</si>
  <si>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</si>
  <si>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</si>
  <si>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</si>
  <si>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</si>
  <si>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</si>
  <si>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</si>
  <si>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</si>
  <si>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</si>
  <si>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</si>
  <si>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</si>
  <si>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</si>
  <si>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</si>
  <si>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</si>
  <si>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</si>
  <si>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</si>
  <si>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</si>
  <si>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</si>
  <si>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</si>
  <si>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</si>
  <si>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</si>
  <si>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</si>
  <si>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</si>
  <si>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</si>
  <si>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</si>
  <si>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</si>
  <si>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</si>
  <si>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</si>
  <si>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</si>
  <si>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</si>
  <si>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</si>
  <si>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</si>
  <si>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</si>
  <si>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</si>
  <si>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</si>
  <si>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</si>
  <si>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</si>
  <si>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</si>
  <si>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</si>
  <si>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</si>
  <si>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</si>
  <si>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</si>
  <si>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</si>
  <si>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</si>
  <si>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</si>
  <si>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</si>
  <si>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</si>
  <si>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</si>
  <si>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</si>
  <si>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</si>
  <si>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</si>
  <si>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</si>
  <si>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</si>
  <si>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</si>
  <si>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</si>
  <si>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</si>
  <si>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</si>
  <si>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</si>
  <si>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</si>
  <si>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</si>
  <si>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</si>
  <si>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</si>
  <si>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</si>
  <si>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</si>
  <si>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</si>
  <si>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</si>
  <si>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</si>
  <si>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</si>
  <si>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</si>
  <si>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</si>
  <si>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</si>
  <si>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</si>
  <si>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</si>
  <si>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</si>
  <si>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</si>
  <si>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</si>
  <si>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</si>
  <si>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</si>
  <si>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</si>
  <si>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</si>
  <si>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</si>
  <si>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</si>
  <si>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</si>
  <si>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</si>
  <si>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</si>
  <si>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</si>
  <si>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</si>
  <si>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</si>
  <si>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</si>
  <si>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</si>
  <si>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</si>
  <si>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</si>
  <si>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</si>
  <si>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</si>
  <si>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</si>
  <si>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</si>
  <si>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</si>
  <si>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</si>
  <si>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</si>
  <si>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</si>
  <si>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</si>
  <si>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</si>
  <si>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</si>
  <si>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</si>
  <si>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</si>
  <si>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</si>
  <si>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</si>
  <si>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</si>
  <si>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</si>
  <si>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</si>
  <si>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</si>
  <si>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</si>
  <si>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</si>
  <si>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</si>
  <si>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</si>
  <si>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</si>
  <si>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</si>
  <si>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</si>
  <si>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</si>
  <si>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</si>
  <si>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</si>
  <si>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</si>
  <si>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</si>
  <si>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</si>
  <si>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</si>
  <si>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</si>
  <si>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</si>
  <si>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</si>
  <si>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</si>
  <si>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</si>
  <si>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</si>
  <si>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</si>
  <si>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</si>
  <si>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</si>
  <si>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</si>
  <si>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</si>
  <si>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</si>
  <si>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</si>
  <si>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</si>
  <si>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</si>
  <si>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</si>
  <si>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</si>
  <si>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</si>
  <si>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</si>
  <si>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</si>
  <si>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</si>
  <si>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</si>
  <si>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</si>
  <si>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</si>
  <si>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</si>
  <si>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</si>
  <si>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</si>
  <si>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</si>
  <si>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</si>
  <si>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</si>
  <si>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</si>
  <si>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</si>
  <si>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</si>
  <si>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</si>
  <si>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</si>
  <si>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</si>
  <si>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</si>
  <si>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</si>
  <si>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</si>
  <si>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</si>
  <si>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</si>
  <si>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</si>
  <si>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</si>
  <si>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</si>
  <si>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</si>
  <si>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</si>
  <si>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</si>
  <si>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</si>
  <si>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</si>
  <si>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</si>
  <si>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</si>
  <si>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</si>
  <si>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</si>
  <si>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</si>
  <si>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</si>
  <si>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</si>
  <si>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</si>
  <si>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</si>
  <si>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</si>
  <si>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</si>
  <si>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</si>
  <si>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</si>
  <si>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</si>
  <si>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</si>
  <si>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</si>
  <si>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</si>
  <si>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</si>
  <si>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</si>
  <si>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</si>
  <si>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</si>
  <si>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</si>
  <si>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</si>
  <si>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</si>
  <si>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</si>
  <si>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</si>
  <si>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</si>
  <si>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</si>
  <si>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</si>
  <si>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</si>
  <si>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</si>
  <si>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</si>
  <si>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</si>
  <si>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</si>
  <si>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</si>
  <si>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</si>
  <si>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</si>
  <si>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</si>
  <si>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</si>
  <si>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</si>
  <si>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</si>
  <si>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</si>
  <si>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</si>
  <si>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</si>
  <si>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</si>
  <si>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</si>
  <si>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</si>
  <si>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</si>
  <si>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</si>
  <si>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</si>
  <si>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</si>
  <si>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</si>
  <si>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</si>
  <si>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</si>
  <si>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</si>
  <si>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</si>
  <si>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</si>
  <si>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</si>
  <si>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</si>
  <si>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</si>
  <si>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</si>
  <si>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</si>
  <si>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</si>
  <si>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</si>
  <si>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</si>
  <si>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</si>
  <si>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</si>
  <si>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</si>
  <si>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</si>
  <si>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</si>
  <si>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</si>
  <si>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</si>
  <si>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</si>
  <si>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</si>
  <si>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</si>
  <si>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</si>
  <si>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</si>
  <si>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</si>
  <si>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</si>
  <si>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</si>
  <si>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</si>
  <si>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</si>
  <si>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</si>
  <si>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</si>
  <si>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</si>
  <si>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</si>
  <si>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</si>
  <si>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</si>
  <si>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</si>
  <si>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</si>
  <si>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</si>
  <si>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</si>
  <si>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</si>
  <si>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</si>
  <si>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</si>
  <si>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</si>
  <si>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</si>
  <si>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</si>
  <si>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</si>
  <si>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</si>
  <si>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</si>
  <si>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</si>
  <si>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</si>
  <si>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</si>
  <si>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</si>
  <si>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</si>
  <si>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</si>
  <si>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</si>
  <si>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</si>
  <si>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</si>
  <si>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</si>
  <si>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</si>
  <si>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</si>
  <si>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</si>
  <si>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</si>
  <si>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</si>
  <si>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</si>
  <si>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</si>
  <si>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</si>
  <si>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</si>
  <si>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</si>
  <si>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</si>
  <si>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</si>
  <si>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</si>
  <si>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</si>
  <si>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</si>
  <si>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</si>
  <si>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</si>
  <si>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</si>
  <si>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</si>
  <si>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</si>
  <si>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</si>
  <si>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</si>
  <si>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</si>
  <si>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</si>
  <si>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</si>
  <si>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</si>
  <si>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</si>
  <si>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</si>
  <si>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</si>
  <si>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</si>
  <si>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</si>
  <si>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</si>
  <si>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</si>
  <si>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</si>
  <si>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</si>
  <si>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</si>
  <si>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</si>
  <si>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</si>
  <si>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</si>
  <si>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</si>
  <si>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</si>
  <si>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</si>
  <si>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</si>
  <si>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</si>
  <si>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</si>
  <si>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</si>
  <si>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</si>
  <si>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</si>
  <si>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</si>
  <si>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</si>
  <si>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</si>
  <si>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</si>
  <si>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</si>
  <si>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</si>
  <si>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</si>
  <si>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</si>
  <si>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</si>
  <si>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</si>
  <si>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</si>
  <si>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</si>
  <si>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</si>
  <si>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</si>
  <si>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</si>
  <si>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</si>
  <si>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</si>
  <si>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</si>
  <si>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</si>
  <si>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</si>
  <si>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</si>
  <si>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</si>
  <si>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</si>
  <si>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</si>
  <si>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</si>
  <si>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</si>
  <si>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</si>
  <si>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</si>
  <si>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</si>
  <si>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</si>
  <si>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</si>
  <si>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</si>
  <si>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</si>
  <si>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</si>
  <si>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</si>
  <si>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</si>
  <si>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</si>
  <si>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</si>
  <si>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</si>
  <si>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</si>
  <si>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</si>
  <si>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</si>
  <si>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</si>
  <si>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</si>
  <si>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</si>
  <si>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</si>
  <si>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</si>
  <si>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</si>
  <si>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</si>
  <si>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</si>
  <si>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</si>
  <si>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</si>
  <si>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</si>
  <si>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</si>
  <si>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</si>
  <si>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</si>
  <si>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</si>
  <si>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</si>
  <si>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</si>
  <si>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</si>
  <si>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</si>
  <si>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</si>
  <si>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</si>
  <si>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</si>
  <si>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</si>
  <si>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</si>
  <si>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</si>
  <si>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</si>
  <si>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</si>
  <si>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</si>
  <si>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</si>
  <si>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</si>
  <si>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</si>
  <si>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</si>
  <si>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</si>
  <si>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</si>
  <si>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</si>
  <si>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</si>
  <si>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</si>
  <si>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</si>
  <si>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</si>
  <si>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</si>
  <si>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</si>
  <si>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</si>
  <si>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</si>
  <si>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</si>
  <si>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</si>
  <si>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</si>
  <si>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</si>
  <si>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</si>
  <si>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</si>
  <si>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</si>
  <si>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</si>
  <si>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</si>
  <si>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</si>
  <si>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</si>
  <si>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</si>
  <si>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</si>
  <si>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</si>
  <si>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</si>
  <si>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</si>
  <si>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</si>
  <si>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</si>
  <si>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</si>
  <si>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</si>
  <si>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</si>
  <si>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</si>
  <si>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</si>
  <si>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</si>
  <si>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</si>
  <si>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</si>
  <si>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</si>
  <si>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</si>
  <si>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</si>
  <si>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</si>
  <si>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</si>
  <si>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</si>
  <si>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</si>
  <si>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</si>
  <si>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</si>
  <si>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</si>
  <si>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</si>
  <si>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</si>
  <si>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</si>
  <si>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</si>
  <si>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</si>
  <si>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</si>
  <si>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</si>
  <si>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</si>
  <si>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</si>
  <si>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</si>
  <si>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</si>
  <si>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</si>
  <si>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</si>
  <si>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</si>
  <si>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</si>
  <si>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</si>
  <si>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</si>
  <si>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</si>
  <si>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</si>
  <si>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</si>
  <si>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</si>
  <si>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</si>
  <si>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</si>
  <si>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</si>
  <si>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</si>
  <si>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</si>
  <si>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</si>
  <si>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</si>
  <si>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</si>
  <si>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</si>
  <si>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</si>
  <si>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</si>
  <si>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</si>
  <si>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</si>
  <si>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</si>
  <si>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</si>
  <si>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</si>
  <si>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</si>
  <si>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</si>
  <si>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</si>
  <si>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</si>
  <si>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</si>
  <si>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</si>
  <si>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</si>
  <si>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</si>
  <si>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</si>
  <si>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</si>
  <si>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</si>
  <si>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</si>
  <si>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</si>
  <si>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</si>
  <si>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</si>
  <si>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</si>
  <si>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</si>
  <si>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</si>
  <si>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</si>
  <si>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</si>
  <si>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</si>
  <si>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</si>
  <si>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</si>
  <si>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</si>
  <si>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</si>
  <si>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</si>
  <si>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</si>
  <si>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</si>
  <si>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</si>
  <si>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</si>
  <si>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</si>
  <si>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</si>
  <si>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</si>
  <si>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</si>
  <si>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</si>
  <si>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</si>
  <si>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</si>
  <si>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</si>
  <si>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</si>
  <si>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</si>
  <si>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</si>
  <si>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</si>
  <si>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</si>
  <si>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</si>
  <si>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</si>
  <si>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</si>
  <si>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</si>
  <si>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</si>
  <si>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</si>
  <si>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</si>
  <si>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</si>
  <si>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</si>
  <si>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</si>
  <si>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</si>
  <si>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</si>
  <si>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</si>
  <si>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</si>
  <si>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</si>
  <si>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</si>
  <si>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</si>
  <si>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</si>
  <si>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</si>
  <si>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</si>
  <si>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</si>
  <si>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</si>
  <si>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</si>
  <si>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</si>
  <si>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</si>
  <si>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</si>
  <si>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</si>
  <si>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</si>
  <si>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</si>
  <si>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</si>
  <si>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</si>
  <si>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</si>
  <si>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</si>
  <si>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</si>
  <si>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</si>
  <si>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</si>
  <si>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</si>
  <si>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</si>
  <si>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</si>
  <si>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</si>
  <si>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</si>
  <si>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</si>
  <si>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</si>
  <si>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</si>
  <si>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</si>
  <si>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</si>
  <si>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</si>
  <si>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</si>
  <si>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</si>
  <si>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</si>
  <si>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</si>
  <si>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</si>
  <si>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</si>
  <si>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</si>
  <si>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</si>
  <si>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</si>
  <si>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</si>
  <si>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</si>
  <si>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</si>
  <si>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</si>
  <si>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</si>
  <si>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</si>
  <si>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</si>
  <si>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</si>
  <si>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</si>
  <si>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</si>
  <si>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</si>
  <si>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</si>
  <si>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</si>
  <si>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</si>
  <si>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</si>
  <si>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</si>
  <si>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</si>
  <si>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</si>
  <si>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</si>
  <si>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</si>
  <si>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</si>
  <si>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</si>
  <si>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</si>
  <si>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</si>
  <si>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</si>
  <si>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</si>
  <si>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</si>
  <si>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</si>
  <si>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</si>
  <si>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</si>
  <si>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</si>
  <si>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</si>
  <si>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</si>
  <si>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</si>
  <si>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</si>
  <si>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</si>
  <si>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</si>
  <si>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</si>
  <si>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</si>
  <si>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</si>
  <si>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</si>
  <si>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</si>
  <si>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</si>
  <si>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</si>
  <si>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</si>
  <si>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</si>
  <si>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</si>
  <si>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</si>
  <si>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</si>
  <si>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</si>
  <si>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</si>
  <si>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</si>
  <si>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</si>
  <si>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</si>
  <si>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</si>
  <si>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</si>
  <si>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</si>
  <si>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</si>
  <si>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</si>
  <si>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</si>
  <si>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</si>
  <si>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</si>
  <si>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</si>
  <si>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</si>
  <si>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</si>
  <si>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</si>
  <si>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</si>
  <si>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</si>
  <si>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</si>
  <si>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</si>
  <si>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</si>
  <si>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</si>
  <si>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</si>
  <si>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</si>
  <si>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</si>
  <si>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</si>
  <si>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</si>
  <si>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</si>
  <si>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</si>
  <si>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</si>
  <si>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</si>
  <si>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</si>
  <si>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</si>
  <si>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</si>
  <si>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</si>
  <si>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</si>
  <si>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</si>
  <si>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</si>
  <si>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</si>
  <si>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</si>
  <si>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</si>
  <si>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</si>
  <si>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</si>
  <si>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</si>
  <si>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</si>
  <si>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</si>
  <si>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</si>
  <si>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</si>
  <si>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</si>
  <si>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</si>
  <si>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</si>
  <si>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</si>
  <si>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</si>
  <si>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</si>
  <si>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</si>
  <si>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</si>
  <si>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</si>
  <si>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</si>
  <si>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</si>
  <si>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</si>
  <si>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</si>
  <si>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</si>
  <si>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</si>
  <si>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</si>
  <si>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</si>
  <si>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</si>
  <si>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</si>
  <si>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</si>
  <si>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</si>
  <si>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</si>
  <si>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</si>
  <si>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</si>
  <si>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</si>
  <si>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</si>
  <si>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</si>
  <si>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</si>
  <si>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</si>
  <si>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</si>
  <si>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</si>
  <si>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</si>
  <si>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</si>
  <si>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</si>
  <si>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</si>
  <si>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</si>
  <si>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</si>
  <si>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</si>
  <si>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</si>
  <si>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</si>
  <si>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</si>
  <si>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</si>
  <si>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</si>
  <si>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</si>
  <si>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</si>
  <si>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</si>
  <si>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</si>
  <si>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</si>
  <si>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</si>
  <si>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</si>
  <si>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</si>
  <si>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</si>
  <si>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</si>
  <si>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</si>
  <si>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</si>
  <si>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</si>
  <si>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</si>
  <si>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</si>
  <si>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</si>
  <si>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</si>
  <si>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</si>
  <si>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</si>
  <si>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</si>
  <si>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</si>
  <si>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</si>
  <si>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</si>
  <si>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</si>
  <si>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</si>
  <si>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</si>
  <si>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</si>
  <si>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</si>
  <si>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</si>
  <si>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</si>
  <si>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</si>
  <si>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</si>
  <si>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</si>
  <si>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</si>
  <si>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</si>
  <si>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</si>
  <si>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</si>
  <si>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</si>
  <si>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</si>
  <si>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</si>
  <si>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</si>
  <si>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</si>
  <si>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</si>
  <si>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</si>
  <si>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</si>
  <si>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</si>
  <si>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</si>
  <si>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</si>
  <si>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</si>
  <si>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</si>
  <si>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</si>
  <si>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</si>
  <si>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</si>
  <si>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</si>
  <si>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</si>
  <si>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</si>
  <si>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</si>
  <si>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</si>
  <si>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</si>
  <si>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</si>
  <si>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</si>
  <si>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</si>
  <si>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</si>
  <si>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</si>
  <si>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</si>
  <si>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</si>
  <si>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</si>
  <si>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</si>
  <si>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</si>
  <si>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</si>
  <si>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</si>
  <si>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</si>
  <si>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</si>
  <si>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</si>
  <si>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</si>
  <si>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</si>
  <si>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</si>
  <si>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</si>
  <si>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</si>
  <si>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</si>
  <si>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</si>
  <si>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</si>
  <si>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</si>
  <si>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</si>
  <si>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</si>
  <si>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</si>
  <si>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</si>
  <si>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</si>
  <si>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</si>
  <si>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</si>
  <si>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</si>
  <si>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</si>
  <si>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</si>
  <si>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</si>
  <si>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</si>
  <si>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</si>
  <si>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</si>
  <si>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</si>
  <si>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</si>
  <si>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</si>
  <si>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</si>
  <si>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</si>
  <si>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</si>
  <si>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</si>
  <si>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</si>
  <si>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</si>
  <si>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</si>
  <si>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</si>
  <si>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</si>
  <si>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</si>
  <si>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</si>
  <si>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</si>
  <si>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</si>
  <si>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</si>
  <si>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</si>
  <si>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</si>
  <si>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</si>
  <si>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</si>
  <si>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</si>
  <si>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</si>
  <si>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</si>
  <si>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</si>
  <si>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</si>
  <si>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</si>
  <si>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</si>
  <si>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</si>
  <si>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</si>
  <si>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</si>
  <si>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</si>
  <si>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</si>
  <si>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</si>
  <si>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</si>
  <si>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</si>
  <si>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</si>
  <si>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</si>
  <si>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</si>
  <si>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</si>
  <si>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</si>
  <si>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</si>
  <si>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</si>
  <si>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</si>
  <si>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</si>
  <si>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</si>
  <si>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</si>
  <si>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</si>
  <si>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</si>
  <si>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</si>
  <si>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</si>
  <si>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</si>
  <si>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</si>
  <si>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</si>
  <si>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</si>
  <si>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</si>
  <si>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</si>
  <si>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</si>
  <si>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</si>
  <si>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</si>
  <si>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</si>
  <si>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</si>
  <si>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</si>
  <si>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</si>
  <si>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</si>
  <si>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</si>
  <si>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</si>
  <si>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</si>
  <si>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</si>
  <si>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</si>
  <si>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</si>
  <si>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</si>
  <si>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</si>
  <si>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</si>
  <si>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</si>
  <si>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</si>
  <si>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</si>
  <si>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</si>
  <si>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</si>
  <si>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</si>
  <si>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</si>
  <si>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</si>
  <si>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</si>
  <si>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</si>
  <si>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</si>
  <si>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</si>
  <si>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</si>
  <si>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</si>
  <si>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</si>
  <si>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</si>
  <si>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</si>
  <si>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</si>
  <si>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</si>
  <si>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</si>
  <si>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</si>
  <si>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</si>
  <si>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</si>
  <si>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</si>
  <si>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</si>
  <si>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</si>
  <si>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</si>
  <si>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</si>
  <si>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</si>
  <si>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</si>
  <si>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</si>
  <si>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</si>
  <si>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</si>
  <si>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</si>
  <si>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</si>
  <si>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</si>
  <si>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</si>
  <si>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</si>
  <si>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</si>
  <si>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</si>
  <si>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</si>
  <si>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</si>
  <si>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</si>
  <si>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</si>
  <si>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</si>
  <si>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</si>
  <si>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</si>
  <si>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</si>
  <si>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</si>
  <si>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</si>
  <si>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</si>
  <si>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</si>
  <si>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</si>
  <si>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</si>
  <si>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</si>
  <si>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</si>
  <si>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</si>
  <si>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</si>
  <si>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</si>
  <si>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</si>
  <si>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</si>
  <si>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</si>
  <si>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</si>
  <si>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</si>
  <si>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</si>
  <si>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</si>
  <si>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</si>
  <si>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</si>
  <si>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</si>
  <si>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</si>
  <si>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</si>
  <si>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</si>
  <si>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</si>
  <si>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</si>
  <si>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</si>
  <si>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</si>
  <si>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</si>
  <si>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</si>
  <si>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</si>
  <si>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</si>
  <si>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</si>
  <si>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</si>
  <si>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</si>
  <si>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</si>
  <si>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</si>
  <si>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</si>
  <si>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</si>
  <si>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</si>
  <si>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</si>
  <si>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</si>
  <si>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</si>
  <si>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</si>
  <si>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</si>
  <si>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</si>
  <si>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</si>
  <si>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</si>
  <si>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</si>
  <si>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</si>
  <si>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</si>
  <si>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</si>
  <si>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</si>
  <si>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</si>
  <si>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</si>
  <si>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</si>
  <si>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</si>
  <si>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</si>
  <si>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</si>
  <si>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</si>
  <si>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</si>
  <si>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</si>
  <si>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</si>
  <si>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</si>
  <si>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</si>
  <si>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</si>
  <si>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</si>
  <si>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</si>
  <si>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</si>
  <si>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</si>
  <si>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</si>
  <si>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</si>
  <si>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</si>
  <si>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</si>
  <si>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</si>
  <si>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</si>
  <si>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</si>
  <si>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</si>
  <si>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</si>
  <si>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</si>
  <si>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</si>
  <si>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</si>
  <si>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</si>
  <si>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</si>
  <si>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</si>
  <si>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</si>
  <si>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</si>
  <si>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</si>
  <si>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</si>
  <si>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</si>
  <si>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</si>
  <si>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</si>
  <si>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</si>
  <si>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</si>
  <si>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</si>
  <si>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</si>
  <si>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</si>
  <si>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</si>
  <si>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</si>
  <si>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</si>
  <si>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</si>
  <si>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</si>
  <si>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</si>
  <si>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</si>
  <si>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</si>
  <si>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</si>
  <si>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</si>
  <si>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</si>
  <si>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</si>
  <si>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</si>
  <si>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</si>
  <si>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</si>
  <si>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</si>
  <si>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</si>
  <si>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</si>
  <si>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</si>
  <si>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</si>
  <si>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</si>
  <si>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</si>
  <si>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</si>
  <si>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</si>
  <si>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</si>
  <si>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</si>
  <si>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</si>
  <si>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</si>
  <si>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</si>
  <si>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</si>
  <si>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</si>
  <si>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</si>
  <si>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</si>
  <si>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</si>
  <si>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</si>
  <si>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</si>
  <si>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</si>
  <si>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</si>
  <si>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</si>
  <si>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</si>
  <si>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</si>
  <si>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</si>
  <si>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</si>
  <si>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</si>
  <si>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</si>
  <si>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</si>
  <si>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</si>
  <si>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</si>
  <si>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</si>
  <si>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</si>
  <si>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</si>
  <si>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</si>
  <si>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</si>
  <si>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</si>
  <si>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</si>
  <si>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</si>
  <si>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</si>
  <si>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</si>
  <si>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</si>
  <si>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</si>
  <si>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</si>
  <si>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</si>
  <si>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</si>
  <si>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</si>
  <si>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</si>
  <si>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</si>
  <si>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</si>
  <si>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</si>
  <si>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</si>
  <si>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</si>
  <si>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</si>
  <si>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</si>
  <si>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</si>
  <si>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</si>
  <si>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</si>
  <si>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</si>
  <si>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</si>
  <si>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</si>
  <si>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</si>
  <si>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</si>
  <si>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</si>
  <si>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</si>
  <si>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</si>
  <si>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</si>
  <si>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</si>
  <si>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</si>
  <si>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</si>
  <si>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</si>
  <si>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</si>
  <si>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</si>
  <si>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</si>
  <si>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</si>
  <si>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</si>
  <si>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</si>
  <si>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</si>
  <si>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</si>
  <si>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</si>
  <si>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</si>
  <si>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</si>
  <si>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</si>
  <si>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</si>
  <si>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</si>
  <si>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</si>
  <si>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</si>
  <si>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</si>
  <si>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</si>
  <si>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</si>
  <si>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</si>
  <si>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</si>
  <si>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</si>
  <si>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</si>
  <si>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</si>
  <si>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</si>
  <si>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</si>
  <si>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</si>
  <si>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</si>
  <si>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</si>
  <si>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</si>
  <si>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</si>
  <si>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</si>
  <si>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</si>
  <si>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</si>
  <si>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</si>
  <si>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</si>
  <si>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</si>
  <si>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</si>
  <si>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</si>
  <si>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</si>
  <si>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</si>
  <si>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</si>
  <si>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</si>
  <si>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</si>
  <si>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</si>
  <si>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</si>
  <si>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</si>
  <si>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</si>
  <si>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</si>
  <si>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</si>
  <si>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</si>
  <si>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</si>
  <si>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</si>
  <si>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</si>
  <si>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</si>
  <si>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</si>
  <si>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</si>
  <si>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</si>
  <si>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</si>
  <si>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</si>
  <si>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</si>
  <si>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</si>
  <si>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</si>
  <si>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</si>
  <si>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</si>
  <si>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</si>
  <si>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</si>
  <si>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</si>
  <si>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</si>
  <si>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</si>
  <si>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</si>
  <si>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</si>
  <si>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</si>
  <si>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</si>
  <si>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</si>
  <si>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</si>
  <si>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</si>
  <si>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</si>
  <si>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</si>
  <si>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</si>
  <si>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</si>
  <si>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</si>
  <si>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</si>
  <si>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</si>
  <si>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</si>
  <si>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</si>
  <si>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</si>
  <si>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</si>
  <si>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</si>
  <si>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</si>
  <si>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</si>
  <si>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</si>
  <si>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</si>
  <si>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</si>
  <si>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</si>
  <si>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</si>
  <si>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</si>
  <si>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</si>
  <si>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</si>
  <si>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</si>
  <si>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</si>
  <si>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</si>
  <si>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</si>
  <si>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</si>
  <si>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</si>
  <si>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</si>
  <si>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</si>
  <si>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</si>
  <si>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</si>
  <si>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</si>
  <si>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</si>
  <si>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</si>
  <si>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</si>
  <si>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</si>
  <si>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</si>
  <si>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</si>
  <si>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</si>
  <si>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</si>
  <si>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</si>
  <si>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</si>
  <si>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</si>
  <si>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</si>
  <si>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</si>
  <si>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</si>
  <si>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</si>
  <si>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</si>
  <si>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</si>
  <si>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</si>
  <si>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</si>
  <si>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</si>
  <si>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</si>
  <si>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</si>
  <si>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</si>
  <si>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</si>
  <si>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</si>
  <si>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</si>
  <si>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</si>
  <si>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</si>
  <si>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</si>
  <si>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</si>
  <si>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</si>
  <si>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</si>
  <si>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</si>
  <si>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</si>
  <si>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</si>
  <si>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</si>
  <si>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</si>
  <si>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</si>
  <si>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</si>
  <si>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</si>
  <si>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</si>
  <si>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</si>
  <si>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</si>
  <si>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</si>
  <si>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</si>
  <si>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</si>
  <si>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</si>
  <si>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</si>
  <si>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</si>
  <si>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</si>
  <si>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</si>
  <si>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</si>
  <si>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</si>
  <si>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</si>
  <si>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</si>
  <si>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</si>
  <si>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</si>
  <si>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</si>
  <si>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</si>
  <si>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</si>
  <si>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</si>
  <si>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</si>
  <si>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</si>
  <si>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</si>
  <si>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</si>
  <si>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</si>
  <si>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</si>
  <si>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</si>
  <si>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</si>
  <si>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</si>
  <si>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</si>
  <si>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</si>
  <si>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</si>
  <si>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</si>
  <si>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</si>
  <si>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</si>
  <si>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</si>
  <si>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</si>
  <si>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</si>
  <si>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</si>
  <si>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</si>
  <si>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</si>
  <si>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</si>
  <si>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</si>
  <si>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</si>
  <si>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</si>
  <si>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</si>
  <si>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</si>
  <si>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</si>
  <si>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</si>
  <si>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</si>
  <si>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</si>
  <si>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</si>
  <si>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</si>
  <si>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</si>
  <si>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</si>
  <si>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</si>
  <si>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</si>
  <si>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</si>
  <si>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</si>
  <si>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</si>
  <si>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</si>
  <si>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</si>
  <si>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</si>
  <si>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</si>
  <si>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</si>
  <si>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</si>
  <si>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</si>
  <si>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</si>
  <si>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</si>
  <si>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</si>
  <si>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</si>
  <si>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</si>
  <si>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</si>
  <si>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</si>
  <si>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</si>
  <si>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</si>
  <si>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</si>
  <si>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</si>
  <si>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</si>
  <si>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</si>
  <si>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</si>
  <si>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</si>
  <si>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</si>
  <si>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</si>
  <si>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</si>
  <si>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</si>
  <si>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</si>
  <si>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</si>
  <si>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</si>
  <si>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</si>
  <si>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</si>
  <si>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</si>
  <si>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</si>
  <si>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</si>
  <si>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</si>
  <si>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</si>
  <si>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</si>
  <si>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</si>
  <si>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</si>
  <si>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</si>
  <si>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</si>
  <si>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</si>
  <si>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</si>
  <si>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</si>
  <si>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</si>
  <si>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</si>
  <si>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</si>
  <si>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</si>
  <si>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</si>
  <si>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</si>
  <si>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</si>
  <si>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</si>
  <si>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</si>
  <si>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</si>
  <si>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</si>
  <si>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</si>
  <si>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</si>
  <si>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</si>
  <si>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</si>
  <si>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</si>
  <si>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</si>
  <si>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</si>
  <si>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</si>
  <si>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</si>
  <si>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</si>
  <si>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</si>
  <si>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</si>
  <si>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</si>
  <si>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</si>
  <si>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</si>
  <si>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</si>
  <si>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</si>
  <si>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</si>
  <si>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</si>
  <si>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</si>
  <si>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</si>
  <si>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</si>
  <si>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</si>
  <si>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</si>
  <si>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</si>
  <si>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</si>
  <si>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</si>
  <si>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</si>
  <si>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</si>
  <si>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</si>
  <si>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</si>
  <si>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</si>
  <si>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</si>
  <si>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</si>
  <si>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</si>
  <si>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</si>
  <si>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</si>
  <si>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</si>
  <si>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</si>
  <si>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</si>
  <si>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</si>
  <si>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</si>
  <si>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</si>
  <si>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</si>
  <si>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</si>
  <si>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</si>
  <si>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</si>
  <si>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</si>
  <si>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</si>
  <si>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</si>
  <si>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</si>
  <si>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</si>
  <si>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</si>
  <si>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</si>
  <si>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</si>
  <si>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</si>
  <si>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</si>
  <si>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</si>
  <si>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</si>
  <si>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</si>
  <si>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</si>
  <si>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</si>
  <si>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</si>
  <si>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</si>
  <si>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</si>
  <si>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</si>
  <si>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</si>
  <si>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</si>
  <si>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</si>
  <si>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</si>
  <si>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</si>
  <si>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</si>
  <si>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</si>
  <si>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</si>
  <si>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</si>
  <si>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</si>
  <si>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</si>
  <si>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</si>
  <si>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</si>
  <si>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</si>
  <si>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</si>
  <si>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</si>
  <si>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</si>
  <si>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</si>
  <si>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</si>
  <si>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</si>
  <si>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</si>
  <si>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</si>
  <si>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</si>
  <si>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</si>
  <si>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</si>
  <si>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</si>
  <si>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</si>
  <si>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</si>
  <si>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</si>
  <si>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</si>
  <si>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</si>
  <si>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</si>
  <si>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</si>
  <si>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</si>
  <si>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</si>
  <si>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</si>
  <si>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</si>
  <si>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</si>
  <si>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</si>
  <si>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</si>
  <si>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</si>
  <si>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</si>
  <si>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</si>
  <si>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</si>
  <si>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</si>
  <si>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</si>
  <si>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</si>
  <si>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</si>
  <si>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</si>
  <si>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</si>
  <si>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</si>
  <si>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</si>
  <si>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</si>
  <si>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</si>
  <si>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</si>
  <si>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</si>
  <si>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</si>
  <si>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</si>
  <si>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</si>
  <si>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</si>
  <si>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</si>
  <si>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</si>
  <si>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</si>
  <si>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</si>
  <si>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</si>
  <si>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</si>
  <si>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</si>
  <si>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</si>
  <si>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</si>
  <si>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</si>
  <si>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</si>
  <si>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</si>
  <si>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</si>
  <si>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</si>
  <si>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</si>
  <si>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</si>
  <si>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</si>
  <si>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</si>
  <si>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</si>
  <si>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</si>
  <si>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</si>
  <si>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</si>
  <si>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</si>
  <si>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</si>
  <si>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</si>
  <si>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</si>
  <si>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</si>
  <si>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</si>
  <si>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</si>
  <si>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</si>
  <si>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</si>
  <si>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</si>
  <si>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</si>
  <si>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</si>
  <si>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</si>
  <si>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</si>
  <si>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</si>
  <si>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</si>
  <si>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</si>
  <si>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</si>
  <si>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</si>
  <si>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</si>
  <si>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</si>
  <si>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</si>
  <si>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</si>
  <si>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</si>
  <si>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</si>
  <si>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</si>
  <si>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</si>
  <si>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</si>
  <si>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</si>
  <si>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</si>
  <si>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</si>
  <si>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</si>
  <si>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</si>
  <si>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</si>
  <si>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</si>
  <si>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</si>
  <si>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</si>
  <si>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</si>
  <si>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</si>
  <si>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</si>
  <si>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</si>
  <si>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</si>
  <si>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</si>
  <si>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</si>
  <si>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</si>
  <si>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</si>
  <si>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</si>
  <si>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</si>
  <si>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</si>
  <si>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</si>
  <si>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</si>
  <si>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</si>
  <si>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</si>
  <si>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</si>
  <si>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</si>
  <si>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</si>
  <si>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</si>
  <si>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</si>
  <si>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</si>
  <si>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</si>
  <si>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</si>
  <si>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</si>
  <si>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</si>
  <si>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</si>
  <si>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</si>
  <si>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</si>
  <si>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</si>
  <si>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</si>
  <si>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</si>
  <si>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</si>
  <si>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</si>
  <si>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</si>
  <si>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</si>
  <si>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</si>
  <si>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</si>
  <si>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</si>
  <si>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</si>
  <si>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</si>
  <si>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</si>
  <si>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</si>
  <si>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</si>
  <si>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</si>
  <si>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</si>
  <si>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</si>
  <si>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</si>
  <si>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</si>
  <si>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</si>
  <si>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</si>
  <si>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</si>
  <si>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</si>
  <si>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</si>
  <si>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</si>
  <si>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</si>
  <si>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</si>
  <si>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</si>
  <si>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</si>
  <si>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</si>
  <si>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</si>
  <si>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</si>
  <si>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</si>
  <si>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</si>
  <si>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</si>
  <si>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</si>
  <si>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</si>
  <si>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</si>
  <si>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</si>
  <si>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</si>
  <si>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</si>
  <si>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</si>
  <si>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</si>
  <si>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</si>
  <si>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</si>
  <si>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</si>
  <si>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</si>
  <si>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</si>
  <si>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</si>
  <si>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</si>
  <si>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</si>
  <si>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</si>
  <si>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</si>
  <si>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</si>
  <si>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</si>
  <si>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</si>
  <si>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</si>
  <si>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</si>
  <si>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</si>
  <si>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</si>
  <si>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</si>
  <si>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</si>
  <si>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</si>
  <si>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</si>
  <si>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</si>
  <si>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</si>
  <si>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</si>
  <si>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</si>
  <si>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</si>
  <si>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</si>
  <si>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</si>
  <si>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</si>
  <si>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</si>
  <si>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</si>
  <si>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</si>
  <si>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</si>
  <si>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</si>
  <si>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</si>
  <si>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</si>
  <si>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</si>
  <si>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</si>
  <si>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</si>
  <si>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</si>
  <si>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</si>
  <si>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</si>
  <si>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</si>
  <si>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</si>
  <si>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</si>
  <si>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</si>
  <si>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</si>
  <si>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</si>
  <si>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</si>
  <si>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</si>
  <si>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</si>
  <si>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</si>
  <si>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</si>
  <si>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</si>
  <si>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</si>
  <si>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</si>
  <si>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</si>
  <si>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</si>
  <si>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</si>
  <si>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</si>
  <si>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</si>
  <si>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</si>
  <si>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</si>
  <si>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</si>
  <si>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</si>
  <si>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</si>
  <si>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</si>
  <si>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</si>
  <si>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</si>
  <si>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</si>
  <si>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</si>
  <si>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</si>
  <si>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</si>
  <si>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</si>
  <si>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</si>
  <si>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</si>
  <si>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</si>
  <si>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</si>
  <si>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</si>
  <si>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</si>
  <si>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</si>
  <si>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</si>
  <si>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</si>
  <si>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</si>
  <si>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</si>
  <si>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</si>
  <si>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</si>
  <si>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</si>
  <si>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</si>
  <si>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</si>
  <si>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</si>
  <si>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</si>
  <si>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</si>
  <si>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</si>
  <si>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</si>
  <si>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</si>
  <si>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</si>
  <si>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</si>
  <si>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</si>
  <si>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</si>
  <si>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</si>
  <si>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</si>
  <si>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</si>
  <si>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</si>
  <si>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</si>
  <si>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</si>
  <si>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</si>
  <si>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</si>
  <si>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</si>
  <si>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</si>
  <si>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</si>
  <si>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</si>
  <si>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</si>
  <si>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</si>
  <si>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</si>
  <si>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</si>
  <si>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</si>
  <si>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</si>
  <si>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</si>
  <si>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</si>
  <si>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</si>
  <si>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</si>
  <si>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</si>
  <si>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</si>
  <si>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</si>
  <si>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</si>
  <si>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</si>
  <si>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</si>
  <si>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</si>
  <si>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</si>
  <si>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</si>
  <si>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</si>
  <si>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</si>
  <si>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</si>
  <si>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</si>
  <si>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</si>
  <si>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</si>
  <si>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</si>
  <si>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</si>
  <si>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</si>
  <si>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</si>
  <si>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</si>
  <si>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</si>
  <si>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</si>
  <si>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</si>
  <si>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</si>
  <si>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</si>
  <si>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</si>
  <si>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</si>
  <si>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</si>
  <si>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</si>
  <si>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</si>
  <si>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</si>
  <si>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</si>
  <si>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</si>
  <si>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</si>
  <si>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</si>
  <si>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</si>
  <si>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</si>
  <si>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</si>
  <si>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</si>
  <si>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</si>
  <si>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</si>
  <si>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</si>
  <si>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</si>
  <si>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</si>
  <si>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</si>
  <si>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</si>
  <si>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</si>
  <si>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</si>
  <si>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</si>
  <si>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</si>
  <si>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</si>
  <si>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</si>
  <si>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</si>
  <si>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</si>
  <si>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</si>
  <si>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</si>
  <si>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</si>
  <si>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</si>
  <si>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</si>
  <si>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</si>
  <si>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</si>
  <si>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</si>
  <si>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</si>
  <si>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</si>
  <si>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</si>
  <si>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</si>
  <si>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</si>
  <si>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</si>
  <si>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</si>
  <si>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</si>
  <si>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</si>
  <si>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</si>
  <si>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</si>
  <si>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</si>
  <si>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</si>
  <si>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</si>
  <si>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</si>
  <si>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</si>
  <si>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</si>
  <si>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</si>
  <si>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</si>
  <si>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</si>
  <si>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</si>
  <si>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</si>
  <si>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</si>
  <si>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</si>
  <si>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</si>
  <si>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</si>
  <si>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</si>
  <si>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</si>
  <si>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</si>
  <si>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</si>
  <si>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</si>
  <si>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</si>
  <si>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</si>
  <si>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</si>
  <si>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</si>
  <si>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</si>
  <si>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</si>
  <si>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</si>
  <si>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</si>
  <si>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</si>
  <si>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</si>
  <si>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</si>
  <si>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</si>
  <si>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</si>
  <si>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</si>
  <si>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</si>
  <si>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</si>
  <si>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</si>
  <si>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</si>
  <si>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</si>
  <si>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</si>
  <si>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</si>
  <si>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</si>
  <si>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</si>
  <si>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</si>
  <si>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</si>
  <si>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</si>
  <si>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</si>
  <si>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</si>
  <si>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</si>
  <si>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</si>
  <si>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</si>
  <si>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</si>
  <si>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</si>
  <si>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</si>
  <si>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</si>
  <si>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</si>
  <si>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</si>
  <si>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</si>
  <si>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</si>
  <si>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</si>
  <si>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</si>
  <si>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</si>
  <si>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</si>
  <si>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</si>
  <si>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</si>
  <si>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</si>
  <si>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</si>
  <si>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</si>
  <si>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</si>
  <si>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</si>
  <si>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</si>
  <si>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</si>
  <si>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</si>
  <si>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</si>
  <si>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</si>
  <si>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</si>
  <si>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</si>
  <si>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</si>
  <si>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</si>
  <si>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</si>
  <si>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</si>
  <si>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</si>
  <si>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</si>
  <si>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</si>
  <si>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</si>
  <si>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</si>
  <si>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</si>
  <si>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</si>
  <si>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</si>
  <si>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</si>
  <si>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</si>
  <si>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</si>
  <si>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</si>
  <si>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</si>
  <si>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</si>
  <si>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</si>
  <si>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</si>
  <si>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</si>
  <si>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</si>
  <si>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</si>
  <si>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</si>
  <si>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</si>
  <si>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</si>
  <si>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</si>
  <si>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</si>
  <si>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</si>
  <si>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</si>
  <si>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</si>
  <si>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</si>
  <si>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</si>
  <si>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</si>
  <si>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</si>
  <si>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</si>
  <si>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</si>
  <si>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</si>
  <si>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</si>
  <si>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</si>
  <si>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</si>
  <si>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</si>
  <si>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</si>
  <si>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</si>
  <si>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</si>
  <si>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</si>
  <si>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</si>
  <si>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</si>
  <si>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</si>
  <si>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</si>
  <si>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</si>
  <si>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</si>
  <si>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</si>
  <si>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</si>
  <si>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</si>
  <si>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</si>
  <si>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</si>
  <si>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</si>
  <si>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</si>
  <si>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</si>
  <si>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</si>
  <si>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</si>
  <si>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</si>
  <si>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</si>
  <si>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</si>
  <si>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</si>
  <si>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</si>
  <si>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</si>
  <si>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</si>
  <si>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</si>
  <si>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</si>
  <si>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</si>
  <si>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</si>
  <si>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</si>
  <si>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</si>
  <si>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</si>
  <si>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</si>
  <si>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</si>
  <si>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</si>
  <si>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</si>
  <si>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</si>
  <si>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</si>
  <si>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</si>
  <si>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</si>
  <si>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</si>
  <si>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</si>
  <si>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</si>
  <si>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</si>
  <si>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</si>
  <si>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</si>
  <si>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</si>
  <si>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</si>
  <si>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</si>
  <si>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</si>
  <si>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</si>
  <si>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</si>
  <si>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</si>
  <si>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</si>
  <si>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</si>
  <si>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</si>
  <si>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</si>
  <si>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</si>
  <si>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</si>
  <si>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</si>
  <si>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</si>
  <si>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</si>
  <si>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</si>
  <si>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</si>
  <si>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</si>
  <si>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</si>
  <si>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</si>
  <si>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</si>
  <si>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</si>
  <si>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</si>
  <si>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</si>
  <si>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</si>
  <si>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</si>
  <si>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</si>
  <si>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</si>
  <si>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</si>
  <si>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</si>
  <si>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</si>
  <si>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</si>
  <si>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</si>
  <si>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</si>
  <si>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</si>
  <si>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</si>
  <si>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</si>
  <si>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</si>
  <si>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</si>
  <si>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</si>
  <si>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</si>
  <si>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</si>
  <si>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</si>
  <si>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</si>
  <si>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</si>
  <si>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</si>
  <si>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</si>
  <si>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</si>
  <si>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</si>
  <si>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</si>
  <si>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</si>
  <si>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</si>
  <si>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</si>
  <si>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</si>
  <si>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</si>
  <si>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</si>
  <si>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</si>
  <si>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</si>
  <si>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</si>
  <si>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</si>
  <si>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</si>
  <si>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</si>
  <si>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</si>
  <si>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</si>
  <si>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</si>
  <si>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</si>
  <si>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</si>
  <si>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</si>
  <si>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</si>
  <si>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</si>
  <si>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</si>
  <si>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</si>
  <si>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</si>
  <si>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</si>
  <si>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</si>
  <si>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</si>
  <si>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</si>
  <si>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</si>
  <si>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</si>
  <si>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</si>
  <si>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</si>
  <si>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</si>
  <si>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</si>
  <si>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</si>
  <si>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</si>
  <si>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</si>
  <si>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</si>
  <si>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</si>
  <si>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</si>
  <si>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</si>
  <si>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</si>
  <si>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</si>
  <si>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</si>
  <si>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</si>
  <si>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</si>
  <si>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</si>
  <si>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</si>
  <si>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</si>
  <si>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</si>
  <si>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</si>
  <si>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</si>
  <si>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</si>
  <si>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</si>
  <si>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</si>
  <si>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</si>
  <si>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</si>
  <si>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</si>
  <si>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</si>
  <si>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</si>
  <si>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</si>
  <si>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</si>
  <si>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</si>
  <si>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</si>
  <si>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</si>
  <si>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</si>
  <si>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</si>
  <si>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</si>
  <si>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</si>
  <si>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</si>
  <si>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</si>
  <si>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</si>
  <si>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</si>
  <si>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</si>
  <si>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</si>
  <si>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</si>
  <si>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</si>
  <si>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</si>
  <si>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</si>
  <si>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</si>
  <si>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</si>
  <si>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</si>
  <si>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</si>
  <si>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</si>
  <si>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</si>
  <si>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</si>
  <si>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</si>
  <si>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</si>
  <si>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</si>
  <si>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</si>
  <si>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</si>
  <si>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</si>
  <si>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</si>
  <si>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</si>
  <si>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</si>
  <si>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</si>
  <si>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</si>
  <si>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</si>
  <si>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</si>
  <si>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</si>
  <si>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</si>
  <si>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</si>
  <si>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</si>
  <si>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</si>
  <si>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</si>
  <si>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</si>
  <si>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</si>
  <si>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</si>
  <si>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</si>
  <si>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</si>
  <si>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</si>
  <si>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</si>
  <si>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</si>
  <si>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</si>
  <si>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</si>
  <si>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</si>
  <si>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</si>
  <si>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</si>
  <si>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</si>
  <si>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</si>
  <si>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</si>
  <si>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</si>
  <si>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</si>
  <si>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</si>
  <si>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</si>
  <si>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</si>
  <si>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</si>
  <si>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</si>
  <si>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</si>
  <si>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</si>
  <si>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</si>
  <si>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</si>
  <si>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</si>
  <si>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</si>
  <si>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</si>
  <si>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</si>
  <si>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</si>
  <si>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</si>
  <si>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</si>
  <si>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</si>
  <si>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</si>
  <si>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</si>
  <si>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</si>
  <si>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</si>
  <si>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</si>
  <si>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</si>
  <si>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</si>
  <si>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</si>
  <si>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</si>
  <si>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</si>
  <si>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</si>
  <si>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</si>
  <si>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</si>
  <si>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</si>
  <si>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</si>
  <si>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</si>
  <si>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</si>
  <si>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</si>
  <si>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</si>
  <si>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</si>
  <si>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</si>
  <si>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</si>
  <si>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</si>
  <si>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</si>
  <si>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</si>
  <si>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</si>
  <si>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</si>
  <si>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</si>
  <si>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</si>
  <si>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</si>
  <si>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</si>
  <si>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</si>
  <si>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</si>
  <si>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</si>
  <si>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</si>
  <si>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</si>
  <si>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</si>
  <si>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</si>
  <si>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</si>
  <si>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</si>
  <si>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</si>
  <si>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</si>
  <si>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</si>
  <si>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</si>
  <si>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</si>
  <si>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</si>
  <si>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</si>
  <si>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</si>
  <si>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</si>
  <si>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</si>
  <si>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</si>
  <si>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</si>
  <si>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</si>
  <si>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</si>
  <si>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</si>
  <si>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</si>
  <si>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</si>
  <si>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</si>
  <si>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</si>
  <si>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</si>
  <si>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</si>
  <si>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</si>
  <si>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</si>
  <si>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</si>
  <si>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</si>
  <si>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</si>
  <si>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</si>
  <si>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</si>
  <si>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</si>
  <si>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</si>
  <si>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</si>
  <si>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</si>
  <si>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</si>
  <si>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</si>
  <si>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</si>
  <si>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</si>
  <si>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</si>
  <si>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</si>
  <si>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</si>
  <si>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</si>
  <si>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</si>
  <si>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</si>
  <si>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</si>
  <si>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</si>
  <si>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</si>
  <si>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</si>
  <si>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</si>
  <si>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</si>
  <si>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</si>
  <si>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</si>
  <si>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</si>
  <si>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</si>
  <si>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</si>
  <si>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</si>
  <si>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</si>
  <si>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</si>
  <si>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</si>
  <si>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</si>
  <si>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</si>
  <si>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</si>
  <si>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</si>
  <si>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</si>
  <si>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</si>
  <si>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</si>
  <si>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</si>
  <si>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</si>
  <si>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</si>
  <si>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</si>
  <si>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</si>
  <si>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</si>
  <si>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</si>
  <si>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</si>
  <si>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</si>
  <si>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</si>
  <si>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</si>
  <si>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</si>
  <si>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</si>
  <si>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</si>
  <si>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</si>
  <si>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</si>
  <si>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</si>
  <si>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</si>
  <si>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</si>
  <si>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</si>
  <si>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</si>
  <si>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</si>
  <si>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</si>
  <si>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</si>
  <si>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</si>
  <si>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</si>
  <si>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</si>
  <si>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</si>
  <si>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</si>
  <si>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</si>
  <si>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</si>
  <si>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</si>
  <si>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</si>
  <si>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</si>
  <si>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</si>
  <si>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</si>
  <si>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</si>
  <si>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</si>
  <si>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</si>
  <si>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</si>
  <si>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</si>
  <si>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</si>
  <si>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</si>
  <si>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</si>
  <si>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</si>
  <si>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</si>
  <si>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</si>
  <si>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</si>
  <si>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</si>
  <si>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</si>
  <si>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</si>
  <si>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</si>
  <si>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</si>
  <si>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</si>
  <si>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</si>
  <si>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</si>
  <si>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</si>
  <si>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</si>
  <si>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</si>
  <si>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</si>
  <si>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</si>
  <si>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</si>
  <si>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</si>
  <si>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</si>
  <si>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</si>
  <si>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</si>
  <si>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</si>
  <si>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</si>
  <si>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</si>
  <si>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</si>
  <si>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</si>
  <si>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</si>
  <si>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</si>
  <si>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</si>
  <si>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</si>
  <si>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</si>
  <si>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</si>
  <si>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</si>
  <si>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</si>
  <si>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</si>
  <si>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</si>
  <si>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</si>
  <si>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</si>
  <si>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</si>
  <si>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</si>
  <si>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</si>
  <si>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</si>
  <si>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</si>
  <si>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</si>
  <si>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</si>
  <si>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</si>
  <si>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</si>
  <si>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</si>
  <si>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</si>
  <si>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</si>
  <si>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</si>
  <si>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</si>
  <si>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</si>
  <si>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</si>
  <si>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</si>
  <si>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</si>
  <si>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</si>
  <si>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</si>
  <si>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</si>
  <si>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</si>
  <si>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</si>
  <si>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</si>
  <si>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</si>
  <si>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</si>
  <si>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</si>
  <si>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</si>
  <si>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</si>
  <si>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</si>
  <si>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</si>
  <si>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</si>
  <si>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</si>
  <si>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</si>
  <si>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</si>
  <si>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</si>
  <si>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</si>
  <si>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</si>
  <si>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</si>
  <si>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</si>
  <si>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</si>
  <si>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</si>
  <si>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</si>
  <si>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</si>
  <si>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</si>
  <si>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</si>
  <si>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</si>
  <si>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</si>
  <si>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</si>
  <si>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</si>
  <si>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</si>
  <si>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</si>
  <si>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</si>
  <si>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</si>
  <si>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</si>
  <si>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</si>
  <si>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</si>
  <si>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</si>
  <si>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</si>
  <si>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</si>
  <si>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</si>
  <si>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</si>
  <si>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</si>
  <si>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</si>
  <si>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</si>
  <si>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</si>
  <si>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</si>
  <si>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</si>
  <si>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</si>
  <si>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</si>
  <si>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</si>
  <si>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</si>
  <si>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</si>
  <si>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</si>
  <si>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</si>
  <si>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</si>
  <si>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</si>
  <si>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</si>
  <si>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</si>
  <si>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</si>
  <si>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</si>
  <si>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</si>
  <si>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</si>
  <si>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</si>
  <si>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</si>
  <si>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</si>
  <si>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</si>
  <si>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</si>
  <si>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</si>
  <si>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</si>
  <si>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</si>
  <si>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</si>
  <si>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</si>
  <si>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</si>
  <si>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</si>
  <si>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</si>
  <si>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</si>
  <si>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</si>
  <si>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</si>
  <si>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</si>
  <si>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</si>
  <si>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</si>
  <si>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</si>
  <si>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</si>
  <si>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</si>
  <si>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</si>
  <si>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</si>
  <si>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</si>
  <si>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</si>
  <si>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</si>
  <si>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</si>
  <si>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</si>
  <si>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</si>
  <si>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</si>
  <si>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</si>
  <si>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</si>
  <si>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</si>
  <si>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</si>
  <si>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</si>
  <si>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</si>
  <si>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</si>
  <si>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</si>
  <si>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</si>
  <si>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</si>
  <si>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</si>
  <si>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</si>
  <si>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</si>
  <si>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</si>
  <si>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</si>
  <si>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</si>
  <si>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</si>
  <si>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</si>
  <si>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</si>
  <si>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</si>
  <si>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</si>
  <si>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</si>
  <si>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</si>
  <si>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</si>
  <si>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</si>
  <si>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</si>
  <si>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</si>
  <si>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</si>
  <si>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</si>
  <si>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</si>
  <si>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</si>
  <si>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</si>
  <si>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</si>
  <si>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</si>
  <si>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</si>
  <si>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</si>
  <si>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</si>
  <si>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</si>
  <si>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</si>
  <si>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</si>
  <si>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</si>
  <si>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</si>
  <si>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</si>
  <si>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</si>
  <si>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</si>
  <si>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</si>
  <si>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</si>
  <si>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</si>
  <si>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</si>
  <si>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</si>
  <si>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</si>
  <si>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</si>
  <si>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</si>
  <si>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</si>
  <si>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</si>
  <si>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</si>
  <si>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</si>
  <si>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</si>
  <si>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</si>
  <si>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</si>
  <si>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</si>
  <si>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</si>
  <si>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</si>
  <si>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</si>
  <si>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</si>
  <si>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</si>
  <si>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</si>
  <si>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</si>
  <si>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</si>
  <si>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</si>
  <si>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</si>
  <si>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</si>
  <si>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</si>
  <si>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</si>
  <si>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</si>
  <si>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</si>
  <si>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</si>
  <si>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</si>
  <si>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</si>
  <si>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</si>
  <si>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</si>
  <si>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</si>
  <si>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</si>
  <si>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</si>
  <si>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</si>
  <si>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</si>
  <si>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</si>
  <si>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</si>
  <si>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</si>
  <si>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</si>
  <si>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</si>
  <si>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</si>
  <si>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</si>
  <si>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</si>
  <si>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</si>
  <si>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</si>
  <si>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</si>
  <si>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</si>
  <si>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</si>
  <si>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</si>
  <si>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</si>
  <si>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</si>
  <si>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</si>
  <si>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</si>
  <si>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</si>
  <si>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</si>
  <si>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</si>
  <si>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</si>
  <si>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</si>
  <si>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</si>
  <si>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</si>
  <si>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</si>
  <si>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</si>
  <si>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</si>
  <si>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</si>
  <si>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</si>
  <si>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</si>
  <si>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</si>
  <si>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</si>
  <si>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</si>
  <si>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</si>
  <si>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</si>
  <si>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</si>
  <si>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</si>
  <si>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</si>
  <si>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</si>
  <si>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</si>
  <si>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</si>
  <si>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</si>
  <si>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</si>
  <si>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</si>
  <si>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</si>
  <si>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</si>
  <si>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</si>
  <si>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</si>
  <si>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</si>
  <si>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</si>
  <si>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</si>
  <si>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</si>
  <si>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</si>
  <si>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</si>
  <si>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</si>
  <si>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</si>
  <si>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</si>
  <si>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</si>
  <si>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</si>
  <si>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</si>
  <si>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</si>
  <si>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</si>
  <si>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</si>
  <si>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</si>
  <si>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</si>
  <si>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</si>
  <si>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</si>
  <si>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</si>
  <si>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</si>
  <si>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</si>
  <si>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</si>
  <si>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</si>
  <si>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</si>
  <si>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</si>
  <si>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</si>
  <si>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</si>
  <si>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</si>
  <si>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</si>
  <si>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</si>
  <si>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</si>
  <si>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</si>
  <si>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</si>
  <si>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</si>
  <si>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</si>
  <si>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</si>
  <si>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</si>
  <si>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</si>
  <si>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</si>
  <si>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</si>
  <si>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</si>
  <si>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</si>
  <si>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</si>
  <si>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</si>
  <si>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</si>
  <si>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</si>
  <si>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</si>
  <si>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</si>
  <si>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</si>
  <si>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</si>
  <si>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</si>
  <si>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</si>
  <si>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</si>
  <si>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</si>
  <si>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</si>
  <si>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</si>
  <si>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</si>
  <si>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</si>
  <si>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</si>
  <si>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</si>
  <si>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</si>
  <si>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</si>
  <si>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</si>
  <si>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</si>
  <si>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</si>
  <si>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</si>
  <si>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</si>
  <si>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</si>
  <si>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</si>
  <si>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</si>
  <si>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</si>
  <si>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</si>
  <si>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</si>
  <si>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</si>
  <si>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</si>
  <si>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</si>
  <si>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</si>
  <si>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</si>
  <si>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</si>
  <si>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</si>
  <si>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</si>
  <si>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</si>
  <si>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</si>
  <si>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</si>
  <si>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</si>
  <si>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</si>
  <si>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</si>
  <si>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</si>
  <si>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</si>
  <si>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</si>
  <si>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</si>
  <si>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</si>
  <si>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</si>
  <si>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</si>
  <si>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</si>
  <si>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</si>
  <si>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</si>
  <si>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</si>
  <si>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</si>
  <si>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</si>
  <si>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</si>
  <si>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</si>
  <si>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</si>
  <si>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</si>
  <si>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</si>
  <si>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</si>
  <si>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</si>
  <si>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</si>
  <si>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</si>
  <si>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</si>
  <si>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</si>
  <si>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</si>
  <si>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</si>
  <si>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</si>
  <si>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</si>
  <si>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</si>
  <si>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</si>
  <si>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</si>
  <si>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</si>
  <si>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</si>
  <si>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</si>
  <si>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</si>
  <si>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</si>
  <si>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</si>
  <si>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</si>
  <si>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</si>
  <si>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</si>
  <si>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</si>
  <si>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</si>
  <si>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</si>
  <si>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</si>
  <si>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</si>
  <si>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</si>
  <si>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</si>
  <si>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</si>
  <si>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</si>
  <si>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</si>
  <si>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</si>
  <si>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</si>
  <si>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</si>
  <si>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</si>
  <si>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</si>
  <si>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</si>
  <si>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</si>
  <si>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</si>
  <si>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</si>
  <si>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</si>
  <si>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</si>
  <si>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</si>
  <si>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</si>
  <si>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</si>
  <si>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</si>
  <si>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</si>
  <si>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</si>
  <si>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</si>
  <si>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</si>
  <si>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</si>
  <si>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</si>
  <si>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</si>
  <si>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</si>
  <si>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</si>
  <si>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</si>
  <si>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</si>
  <si>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</si>
  <si>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</si>
  <si>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</si>
  <si>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</si>
  <si>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</si>
  <si>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</si>
  <si>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</si>
  <si>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</si>
  <si>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</si>
  <si>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</si>
  <si>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</si>
  <si>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</si>
  <si>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</si>
  <si>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</si>
  <si>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</si>
  <si>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</si>
  <si>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</si>
  <si>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</si>
  <si>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</si>
  <si>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</si>
  <si>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</si>
  <si>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</si>
  <si>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</si>
  <si>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</si>
  <si>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</si>
  <si>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</si>
  <si>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</si>
  <si>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</si>
  <si>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</si>
  <si>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</si>
  <si>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</si>
  <si>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</si>
  <si>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</si>
  <si>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</si>
  <si>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</si>
  <si>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</si>
  <si>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</si>
  <si>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</si>
  <si>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</si>
  <si>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</si>
  <si>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</si>
  <si>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</si>
  <si>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</si>
  <si>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</si>
  <si>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</si>
  <si>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</si>
  <si>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</si>
  <si>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</si>
  <si>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</si>
  <si>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</si>
  <si>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</si>
  <si>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</si>
  <si>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</si>
  <si>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</si>
  <si>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</si>
  <si>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</si>
  <si>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</si>
  <si>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</si>
  <si>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</si>
  <si>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</si>
  <si>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</si>
  <si>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</si>
  <si>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</si>
  <si>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</si>
  <si>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</si>
  <si>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</si>
  <si>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</si>
  <si>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</si>
  <si>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</si>
  <si>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</si>
  <si>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</si>
  <si>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</si>
  <si>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</si>
  <si>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</si>
  <si>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</si>
  <si>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</si>
  <si>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</si>
  <si>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</si>
  <si>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</si>
  <si>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</si>
  <si>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</si>
  <si>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</si>
  <si>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</si>
  <si>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</si>
  <si>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</si>
  <si>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</si>
  <si>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</si>
  <si>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</si>
  <si>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</si>
  <si>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</si>
  <si>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</si>
  <si>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</si>
  <si>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</si>
  <si>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</si>
  <si>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</si>
  <si>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</si>
  <si>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</si>
  <si>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</si>
  <si>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</si>
  <si>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</si>
  <si>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</si>
  <si>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</si>
  <si>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</si>
  <si>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</si>
  <si>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</si>
  <si>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</si>
  <si>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</si>
  <si>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</si>
  <si>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</si>
  <si>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</si>
  <si>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</si>
  <si>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</si>
  <si>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</si>
  <si>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</si>
  <si>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</si>
  <si>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</si>
  <si>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</si>
  <si>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</si>
  <si>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</si>
  <si>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</si>
  <si>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</si>
  <si>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</si>
  <si>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</si>
  <si>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</si>
  <si>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</si>
  <si>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</si>
  <si>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</si>
  <si>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</si>
  <si>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</si>
  <si>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</si>
  <si>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</si>
  <si>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</si>
  <si>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</si>
  <si>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</si>
  <si>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</si>
  <si>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</si>
  <si>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</si>
  <si>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</si>
  <si>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</si>
  <si>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</si>
  <si>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</si>
  <si>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</si>
  <si>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</si>
  <si>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</si>
  <si>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</si>
  <si>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</si>
  <si>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</si>
  <si>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</si>
  <si>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</si>
  <si>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</si>
  <si>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</si>
  <si>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</si>
  <si>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</si>
  <si>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</si>
  <si>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</si>
  <si>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</si>
  <si>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</si>
  <si>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</si>
  <si>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</si>
  <si>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</si>
  <si>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</si>
  <si>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</si>
  <si>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</si>
  <si>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</si>
  <si>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</si>
  <si>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</si>
  <si>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</si>
  <si>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</si>
  <si>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</si>
  <si>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</si>
  <si>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</si>
  <si>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</si>
  <si>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</si>
  <si>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</si>
  <si>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</si>
  <si>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</si>
  <si>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</si>
  <si>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</si>
  <si>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</si>
  <si>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</si>
  <si>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</si>
  <si>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</si>
  <si>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</si>
  <si>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</si>
  <si>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</si>
  <si>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</si>
  <si>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</si>
  <si>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</si>
  <si>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</si>
  <si>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</si>
  <si>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</si>
  <si>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</si>
  <si>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</si>
  <si>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</si>
  <si>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</si>
  <si>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</si>
  <si>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</si>
  <si>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</si>
  <si>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</si>
  <si>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</si>
  <si>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</si>
  <si>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</si>
  <si>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</si>
  <si>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</si>
  <si>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</si>
  <si>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</si>
  <si>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</si>
  <si>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</si>
  <si>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</si>
  <si>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</si>
  <si>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</si>
  <si>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</si>
  <si>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</si>
  <si>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</si>
  <si>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</si>
  <si>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</si>
  <si>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</si>
  <si>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</si>
  <si>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</si>
  <si>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</si>
  <si>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</si>
  <si>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</si>
  <si>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</si>
  <si>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</si>
  <si>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</si>
  <si>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</si>
  <si>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</si>
  <si>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</si>
  <si>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</si>
  <si>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</si>
  <si>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</si>
  <si>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</si>
  <si>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</si>
  <si>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</si>
  <si>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</si>
  <si>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</si>
  <si>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</si>
  <si>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</si>
  <si>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</si>
  <si>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</si>
  <si>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</si>
  <si>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</si>
  <si>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</si>
  <si>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</si>
  <si>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</si>
  <si>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</si>
  <si>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</si>
  <si>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</si>
  <si>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</si>
  <si>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</si>
  <si>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</si>
  <si>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</si>
  <si>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</si>
  <si>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</si>
  <si>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</si>
  <si>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</si>
  <si>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</si>
  <si>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</si>
  <si>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</si>
  <si>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</si>
  <si>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</si>
  <si>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</si>
  <si>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</si>
  <si>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</si>
  <si>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</si>
  <si>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</si>
  <si>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</si>
  <si>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</si>
  <si>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</si>
  <si>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</si>
  <si>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</si>
  <si>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</si>
  <si>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</si>
  <si>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</si>
  <si>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</si>
  <si>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</si>
  <si>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</si>
  <si>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</si>
  <si>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</si>
  <si>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</si>
  <si>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</si>
  <si>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</si>
  <si>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</si>
  <si>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</si>
  <si>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</si>
  <si>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</si>
  <si>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</si>
  <si>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</si>
  <si>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</si>
  <si>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</si>
  <si>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</si>
  <si>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</si>
  <si>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</si>
  <si>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</si>
  <si>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</si>
  <si>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</si>
  <si>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</si>
  <si>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</si>
  <si>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</si>
  <si>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</si>
  <si>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</si>
  <si>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</si>
  <si>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</si>
  <si>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</si>
  <si>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</si>
  <si>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</si>
  <si>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</si>
  <si>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</si>
  <si>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</si>
  <si>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</si>
  <si>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</si>
  <si>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</si>
  <si>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</si>
  <si>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</si>
  <si>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</si>
  <si>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</si>
  <si>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</si>
  <si>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</si>
  <si>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</si>
  <si>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</si>
  <si>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</si>
  <si>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</si>
  <si>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</si>
  <si>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</si>
  <si>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</si>
  <si>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</si>
  <si>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</si>
  <si>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</si>
  <si>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</si>
  <si>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</si>
  <si>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</si>
  <si>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</si>
  <si>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</si>
  <si>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</si>
  <si>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</si>
  <si>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</si>
  <si>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</si>
  <si>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</si>
  <si>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</si>
  <si>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</si>
  <si>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</si>
  <si>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</si>
  <si>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</si>
  <si>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</si>
  <si>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</si>
  <si>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</si>
  <si>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</si>
  <si>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</si>
  <si>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</si>
  <si>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</si>
  <si>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</si>
  <si>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</si>
  <si>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</si>
  <si>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</si>
  <si>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</si>
  <si>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</si>
  <si>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</si>
  <si>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</si>
  <si>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</si>
  <si>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</si>
  <si>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</si>
  <si>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</si>
  <si>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</si>
  <si>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</si>
  <si>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</si>
  <si>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</si>
  <si>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</si>
  <si>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</si>
  <si>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</si>
  <si>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</si>
  <si>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</si>
  <si>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</si>
  <si>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</si>
  <si>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</si>
  <si>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</si>
  <si>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</si>
  <si>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</si>
  <si>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</si>
  <si>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</si>
  <si>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</si>
  <si>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</si>
  <si>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</si>
  <si>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</si>
  <si>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</si>
  <si>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</si>
  <si>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</si>
  <si>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</si>
  <si>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</si>
  <si>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</si>
  <si>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</si>
  <si>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</si>
  <si>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</si>
  <si>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</si>
  <si>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</si>
  <si>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</si>
  <si>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</si>
  <si>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</si>
  <si>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</si>
  <si>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</si>
  <si>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</si>
  <si>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</si>
  <si>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</si>
  <si>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</si>
  <si>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</si>
  <si>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</si>
  <si>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</si>
  <si>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</si>
  <si>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</si>
  <si>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</si>
  <si>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</si>
  <si>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</si>
  <si>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</si>
  <si>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</si>
  <si>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</si>
  <si>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</si>
  <si>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</si>
  <si>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</si>
  <si>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</si>
  <si>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</si>
  <si>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</si>
  <si>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</si>
  <si>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</si>
  <si>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</si>
  <si>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</si>
  <si>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</si>
  <si>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</si>
  <si>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</si>
  <si>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</si>
  <si>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</si>
  <si>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</si>
  <si>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</si>
  <si>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</si>
  <si>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</si>
  <si>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</si>
  <si>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</si>
  <si>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</si>
  <si>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</si>
  <si>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</si>
  <si>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</si>
  <si>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</si>
  <si>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</si>
  <si>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</si>
  <si>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</si>
  <si>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</si>
  <si>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</si>
  <si>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</si>
  <si>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</si>
  <si>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</si>
  <si>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</si>
  <si>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</si>
  <si>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</si>
  <si>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</si>
  <si>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</si>
  <si>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</si>
  <si>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</si>
  <si>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</si>
  <si>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</si>
  <si>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</si>
  <si>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</si>
  <si>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</si>
  <si>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</si>
  <si>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</si>
  <si>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</si>
  <si>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</si>
  <si>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</si>
  <si>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</si>
  <si>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</si>
  <si>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</si>
  <si>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</si>
  <si>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</si>
  <si>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</si>
  <si>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</si>
  <si>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</si>
  <si>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</si>
  <si>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</si>
  <si>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</si>
  <si>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</si>
  <si>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</si>
  <si>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</si>
  <si>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</si>
  <si>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</si>
  <si>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</si>
  <si>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</si>
  <si>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</si>
  <si>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</si>
  <si>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</si>
  <si>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</si>
  <si>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</si>
  <si>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</si>
  <si>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</si>
  <si>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</si>
  <si>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</si>
  <si>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</si>
  <si>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</si>
  <si>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</si>
  <si>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</si>
  <si>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</si>
  <si>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</si>
  <si>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</si>
  <si>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</si>
  <si>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</si>
  <si>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</si>
  <si>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</si>
  <si>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</si>
  <si>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</si>
  <si>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</si>
  <si>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</si>
  <si>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</si>
  <si>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</si>
  <si>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</si>
  <si>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</si>
  <si>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</si>
  <si>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</si>
  <si>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</si>
  <si>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</si>
  <si>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</si>
  <si>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</si>
  <si>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</si>
  <si>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</si>
  <si>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</si>
  <si>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</si>
  <si>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</si>
  <si>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</si>
  <si>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</si>
  <si>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</si>
  <si>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</si>
  <si>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</si>
  <si>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</si>
  <si>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</si>
  <si>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</si>
  <si>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</si>
  <si>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</si>
  <si>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</si>
  <si>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</si>
  <si>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</si>
  <si>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</si>
  <si>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</si>
  <si>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</si>
  <si>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</si>
  <si>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</si>
  <si>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</si>
  <si>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</si>
  <si>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</si>
  <si>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</si>
  <si>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</si>
  <si>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</si>
  <si>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</si>
  <si>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</si>
  <si>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</si>
  <si>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</si>
  <si>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</si>
  <si>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</si>
  <si>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</si>
  <si>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</si>
  <si>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</si>
  <si>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</si>
  <si>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</si>
  <si>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</si>
  <si>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</si>
  <si>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</si>
  <si>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</si>
  <si>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</si>
  <si>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</si>
  <si>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</si>
  <si>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</si>
  <si>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</si>
  <si>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</si>
  <si>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</si>
  <si>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</si>
  <si>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</si>
  <si>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</si>
  <si>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</si>
  <si>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</si>
  <si>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</si>
  <si>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</si>
  <si>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</si>
  <si>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</si>
  <si>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</si>
  <si>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</si>
  <si>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</si>
  <si>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</si>
  <si>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</si>
  <si>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</si>
  <si>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</si>
  <si>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</si>
  <si>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</si>
  <si>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</si>
  <si>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</si>
  <si>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</si>
  <si>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</si>
  <si>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</si>
  <si>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</si>
  <si>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</si>
  <si>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</si>
  <si>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</si>
  <si>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</si>
  <si>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</si>
  <si>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</si>
  <si>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</si>
  <si>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</si>
  <si>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</si>
  <si>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</si>
  <si>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</si>
  <si>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</si>
  <si>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</si>
  <si>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</si>
  <si>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</si>
  <si>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</si>
  <si>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</si>
  <si>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</si>
  <si>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</si>
  <si>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</si>
  <si>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</si>
  <si>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</si>
  <si>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</si>
  <si>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</si>
  <si>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</si>
  <si>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</si>
  <si>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</si>
  <si>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</si>
  <si>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</si>
  <si>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</si>
  <si>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</si>
  <si>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</si>
  <si>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</si>
  <si>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</si>
  <si>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</si>
  <si>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</si>
  <si>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</si>
  <si>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</si>
  <si>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</si>
  <si>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</si>
  <si>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</si>
  <si>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</si>
  <si>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</si>
  <si>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</si>
  <si>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</si>
  <si>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</si>
  <si>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</si>
  <si>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</si>
  <si>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</si>
  <si>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</si>
  <si>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</si>
  <si>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</si>
  <si>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</si>
  <si>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</si>
  <si>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</si>
  <si>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</si>
  <si>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</si>
  <si>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</si>
  <si>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</si>
  <si>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</si>
  <si>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</si>
  <si>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</si>
  <si>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</si>
  <si>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</si>
  <si>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</si>
  <si>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</si>
  <si>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</si>
  <si>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</si>
  <si>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</si>
  <si>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</si>
  <si>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</si>
  <si>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</si>
  <si>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</si>
  <si>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</si>
  <si>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</si>
  <si>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</si>
  <si>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</si>
  <si>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</si>
  <si>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</si>
  <si>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</si>
  <si>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</si>
  <si>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</si>
  <si>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</si>
  <si>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</si>
  <si>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</si>
  <si>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</si>
  <si>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</si>
  <si>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</si>
  <si>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</si>
  <si>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</si>
  <si>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</si>
  <si>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</si>
  <si>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</si>
  <si>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</si>
  <si>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</si>
  <si>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</si>
  <si>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</si>
  <si>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</si>
  <si>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</si>
  <si>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</si>
  <si>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</si>
  <si>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</si>
  <si>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</si>
  <si>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</si>
  <si>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</si>
  <si>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</si>
  <si>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</si>
  <si>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</si>
  <si>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</si>
  <si>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</si>
  <si>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</si>
  <si>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</si>
  <si>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</si>
  <si>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</si>
  <si>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</si>
  <si>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</si>
  <si>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</si>
  <si>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</si>
  <si>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</si>
  <si>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</si>
  <si>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</si>
  <si>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</si>
  <si>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</si>
  <si>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</si>
  <si>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</si>
  <si>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</si>
  <si>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</si>
  <si>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</si>
  <si>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</si>
  <si>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</si>
  <si>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</si>
  <si>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</si>
  <si>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</si>
  <si>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</si>
  <si>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</si>
  <si>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</si>
  <si>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</si>
  <si>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</si>
  <si>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</si>
  <si>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</si>
  <si>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</si>
  <si>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</si>
  <si>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</si>
  <si>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</si>
  <si>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</si>
  <si>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</si>
  <si>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</si>
  <si>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</si>
  <si>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</si>
  <si>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</si>
  <si>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</si>
  <si>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</si>
  <si>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</si>
  <si>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</si>
  <si>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</si>
  <si>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</si>
  <si>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</si>
  <si>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</si>
  <si>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</si>
  <si>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</si>
  <si>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</si>
  <si>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</si>
  <si>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</si>
  <si>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</si>
  <si>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</si>
  <si>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</si>
  <si>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</si>
  <si>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</si>
  <si>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</si>
  <si>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</si>
  <si>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</si>
  <si>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</si>
  <si>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</si>
  <si>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</si>
  <si>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</si>
  <si>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</si>
  <si>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</si>
  <si>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</si>
  <si>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</si>
  <si>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</si>
  <si>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</si>
  <si>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</si>
  <si>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</si>
  <si>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</si>
  <si>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</si>
  <si>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</si>
  <si>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</si>
  <si>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</si>
  <si>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</si>
  <si>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</si>
  <si>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</si>
  <si>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</si>
  <si>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</si>
  <si>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</si>
  <si>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</si>
  <si>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</si>
  <si>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</si>
  <si>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</si>
  <si>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</si>
  <si>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</si>
  <si>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</si>
  <si>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</si>
  <si>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</si>
  <si>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</si>
  <si>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</si>
  <si>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</si>
  <si>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</si>
  <si>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</si>
  <si>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</si>
  <si>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</si>
  <si>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</si>
  <si>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</si>
  <si>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</si>
  <si>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</si>
  <si>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</si>
  <si>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</si>
  <si>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</si>
  <si>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</si>
  <si>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</si>
  <si>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</si>
  <si>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</si>
  <si>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</si>
  <si>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</si>
  <si>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</si>
  <si>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</si>
  <si>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</si>
  <si>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</si>
  <si>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</si>
  <si>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</si>
  <si>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</si>
  <si>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</si>
  <si>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</si>
  <si>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</si>
  <si>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</si>
  <si>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</si>
  <si>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</si>
  <si>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</si>
  <si>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</si>
  <si>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</si>
  <si>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</si>
  <si>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</si>
  <si>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</si>
  <si>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</si>
  <si>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</si>
  <si>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</si>
  <si>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</si>
  <si>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</si>
  <si>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</si>
  <si>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</si>
  <si>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</si>
  <si>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</si>
  <si>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</si>
  <si>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</si>
  <si>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</si>
  <si>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</si>
  <si>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</si>
  <si>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</si>
  <si>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</si>
  <si>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</si>
  <si>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</si>
  <si>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</si>
  <si>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</si>
  <si>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</si>
  <si>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</si>
  <si>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</si>
  <si>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</si>
  <si>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</si>
  <si>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</si>
  <si>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</si>
  <si>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</si>
  <si>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</si>
  <si>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</si>
  <si>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</si>
  <si>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</si>
  <si>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</si>
  <si>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</si>
  <si>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</si>
  <si>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</si>
  <si>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</si>
  <si>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</si>
  <si>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</si>
  <si>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</si>
  <si>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</si>
  <si>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</si>
  <si>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</si>
  <si>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</si>
  <si>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</si>
  <si>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</si>
  <si>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</si>
  <si>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</si>
  <si>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</si>
  <si>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</si>
  <si>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</si>
  <si>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</si>
  <si>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</si>
  <si>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</si>
  <si>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</si>
  <si>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</si>
  <si>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</si>
  <si>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</si>
  <si>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</si>
  <si>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</si>
  <si>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</si>
  <si>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</si>
  <si>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</si>
  <si>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</si>
  <si>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</si>
  <si>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</si>
  <si>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</si>
  <si>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</si>
  <si>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</si>
  <si>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</si>
  <si>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</si>
  <si>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</si>
  <si>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</si>
  <si>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</si>
  <si>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</si>
  <si>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</si>
  <si>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</si>
  <si>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</si>
  <si>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</si>
  <si>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</si>
  <si>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</si>
  <si>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</si>
  <si>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</si>
  <si>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</si>
  <si>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</si>
  <si>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</si>
  <si>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</si>
  <si>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</si>
  <si>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</si>
  <si>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</si>
  <si>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</si>
  <si>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</si>
  <si>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</si>
  <si>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</si>
  <si>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</si>
  <si>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</si>
  <si>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</si>
  <si>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</si>
  <si>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</si>
  <si>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</si>
  <si>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</si>
  <si>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</si>
  <si>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</si>
  <si>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</si>
  <si>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</si>
  <si>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</si>
  <si>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</si>
  <si>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</si>
  <si>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</si>
  <si>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</si>
  <si>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</si>
  <si>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</si>
  <si>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</si>
  <si>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</si>
  <si>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</si>
  <si>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</si>
  <si>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</si>
  <si>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</si>
  <si>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</si>
  <si>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</si>
  <si>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</si>
  <si>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</si>
  <si>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</si>
  <si>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</si>
  <si>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</si>
  <si>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</si>
  <si>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</si>
  <si>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</si>
  <si>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</si>
  <si>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</si>
  <si>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</si>
  <si>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</si>
  <si>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</si>
  <si>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</si>
  <si>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</si>
  <si>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</si>
  <si>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</si>
  <si>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</si>
  <si>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</si>
  <si>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</si>
  <si>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</si>
  <si>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</si>
  <si>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</si>
  <si>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</si>
  <si>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</si>
  <si>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</si>
  <si>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</si>
  <si>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</si>
  <si>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</si>
  <si>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</si>
  <si>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</si>
  <si>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</si>
  <si>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</si>
  <si>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</si>
  <si>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</si>
  <si>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</si>
  <si>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</si>
  <si>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</si>
  <si>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</si>
  <si>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</si>
  <si>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</si>
  <si>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</si>
  <si>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</si>
  <si>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</si>
  <si>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</si>
  <si>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</si>
  <si>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</si>
  <si>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</si>
  <si>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</si>
  <si>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</si>
  <si>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</si>
  <si>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</si>
  <si>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</si>
  <si>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</si>
  <si>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</si>
  <si>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</si>
  <si>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</si>
  <si>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</si>
  <si>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</si>
  <si>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</si>
  <si>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</si>
  <si>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</si>
  <si>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</si>
  <si>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</si>
  <si>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</si>
  <si>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</si>
  <si>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</si>
  <si>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</si>
  <si>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</si>
  <si>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</si>
  <si>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</si>
  <si>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</si>
  <si>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</si>
  <si>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</si>
  <si>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</si>
  <si>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</si>
  <si>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</si>
  <si>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</si>
  <si>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</si>
  <si>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</si>
  <si>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</si>
  <si>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</si>
  <si>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</si>
  <si>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</si>
  <si>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</si>
  <si>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</si>
  <si>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</si>
  <si>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</si>
  <si>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</si>
  <si>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</si>
  <si>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</si>
  <si>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</si>
  <si>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</si>
  <si>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</si>
  <si>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</si>
  <si>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</si>
  <si>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</si>
  <si>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</si>
  <si>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</si>
  <si>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</si>
  <si>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</si>
  <si>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</si>
  <si>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</si>
  <si>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</si>
  <si>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</si>
  <si>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</si>
  <si>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</si>
  <si>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</si>
  <si>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</si>
  <si>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</si>
  <si>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</si>
  <si>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</si>
  <si>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</si>
  <si>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</si>
  <si>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</si>
  <si>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</si>
  <si>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</si>
  <si>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</si>
  <si>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</si>
  <si>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</si>
  <si>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</si>
  <si>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</si>
  <si>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</si>
  <si>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</si>
  <si>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</si>
  <si>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</si>
  <si>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</si>
  <si>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</si>
  <si>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</si>
  <si>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</si>
  <si>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</si>
  <si>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</si>
  <si>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</si>
  <si>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</si>
  <si>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</si>
  <si>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</si>
  <si>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</si>
  <si>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</si>
  <si>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</si>
  <si>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</si>
  <si>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</si>
  <si>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</si>
  <si>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</si>
  <si>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</si>
  <si>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</si>
  <si>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</si>
  <si>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</si>
  <si>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</si>
  <si>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</si>
  <si>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</si>
  <si>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</si>
  <si>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</si>
  <si>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</si>
  <si>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</si>
  <si>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</si>
  <si>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</si>
  <si>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</si>
  <si>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</si>
  <si>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</si>
  <si>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</si>
  <si>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</si>
  <si>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</si>
  <si>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</si>
  <si>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</si>
  <si>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</si>
  <si>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</si>
  <si>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</si>
  <si>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</si>
  <si>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</si>
  <si>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</si>
  <si>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</si>
  <si>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</si>
  <si>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</si>
  <si>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</si>
  <si>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</si>
  <si>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</si>
  <si>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</si>
  <si>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</si>
  <si>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</si>
  <si>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</si>
  <si>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</si>
  <si>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</si>
  <si>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</si>
  <si>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</si>
  <si>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</si>
  <si>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</si>
  <si>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</si>
  <si>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</si>
  <si>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</si>
  <si>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</si>
  <si>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</si>
  <si>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</si>
  <si>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</si>
  <si>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</si>
  <si>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</si>
  <si>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</si>
  <si>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</si>
  <si>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</si>
  <si>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</si>
  <si>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</si>
  <si>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</si>
  <si>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</si>
  <si>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</si>
  <si>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</si>
  <si>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</si>
  <si>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</si>
  <si>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</si>
  <si>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</si>
  <si>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</si>
  <si>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</si>
  <si>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</si>
  <si>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</si>
  <si>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</si>
  <si>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</si>
  <si>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</si>
  <si>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</si>
  <si>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</si>
  <si>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</si>
  <si>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</si>
  <si>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</si>
  <si>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</si>
  <si>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</si>
  <si>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</si>
  <si>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</si>
  <si>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</si>
  <si>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</si>
  <si>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</si>
  <si>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</si>
  <si>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</si>
  <si>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</si>
  <si>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</si>
  <si>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</si>
  <si>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</si>
  <si>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</si>
  <si>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</si>
  <si>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</si>
  <si>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</si>
  <si>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</si>
  <si>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</si>
  <si>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</si>
  <si>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</si>
  <si>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</si>
  <si>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</si>
  <si>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</si>
  <si>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</si>
  <si>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</si>
  <si>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</si>
  <si>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</si>
  <si>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</si>
  <si>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</si>
  <si>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</si>
  <si>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</si>
  <si>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</si>
  <si>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</si>
  <si>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</si>
  <si>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</si>
  <si>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</si>
  <si>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</si>
  <si>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</si>
  <si>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</si>
  <si>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</si>
  <si>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</si>
  <si>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</si>
  <si>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</si>
  <si>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</si>
  <si>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</si>
  <si>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</si>
  <si>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</si>
  <si>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</si>
  <si>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</si>
  <si>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</si>
  <si>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</si>
  <si>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</si>
  <si>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</si>
  <si>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</si>
  <si>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</si>
  <si>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</si>
  <si>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</si>
  <si>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</si>
  <si>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</si>
  <si>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</si>
  <si>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</si>
  <si>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</si>
  <si>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</si>
  <si>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</si>
  <si>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</si>
  <si>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</si>
  <si>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</si>
  <si>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</si>
  <si>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</si>
  <si>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</si>
  <si>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</si>
  <si>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</si>
  <si>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</si>
  <si>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</si>
  <si>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</si>
  <si>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</si>
  <si>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</si>
  <si>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</si>
  <si>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</si>
  <si>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</si>
  <si>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</si>
  <si>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</si>
  <si>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</si>
  <si>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</si>
  <si>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</si>
  <si>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</si>
  <si>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</si>
  <si>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</si>
  <si>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</si>
  <si>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</si>
  <si>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</si>
  <si>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</si>
  <si>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</si>
  <si>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</si>
  <si>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</si>
  <si>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</si>
  <si>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</si>
  <si>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</si>
  <si>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</si>
  <si>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</si>
  <si>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</si>
  <si>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</si>
  <si>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</si>
  <si>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</si>
  <si>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</si>
  <si>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</si>
  <si>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</si>
  <si>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</si>
  <si>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</si>
  <si>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</si>
  <si>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</si>
  <si>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</si>
  <si>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</si>
  <si>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</si>
  <si>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</si>
  <si>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</si>
  <si>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</si>
  <si>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</si>
  <si>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</si>
  <si>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</si>
  <si>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</si>
  <si>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</si>
  <si>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</si>
  <si>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</si>
  <si>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</si>
  <si>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</si>
  <si>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</si>
  <si>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</si>
  <si>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</si>
  <si>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</si>
  <si>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</si>
  <si>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</si>
  <si>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</si>
  <si>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</si>
  <si>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</si>
  <si>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</si>
  <si>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</si>
  <si>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</si>
  <si>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</si>
  <si>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</si>
  <si>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</si>
  <si>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</si>
  <si>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</si>
  <si>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</si>
  <si>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</si>
  <si>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</si>
  <si>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</si>
  <si>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</si>
  <si>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</si>
  <si>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</si>
  <si>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</si>
  <si>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</si>
  <si>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</si>
  <si>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</si>
  <si>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</si>
  <si>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</si>
  <si>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</si>
  <si>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</si>
  <si>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</si>
  <si>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</si>
  <si>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</si>
  <si>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</si>
  <si>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</si>
  <si>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</si>
  <si>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</si>
  <si>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</si>
  <si>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</si>
  <si>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</si>
  <si>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</si>
  <si>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</si>
  <si>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</si>
  <si>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</si>
  <si>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</si>
  <si>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</si>
  <si>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</si>
  <si>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</si>
  <si>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</si>
  <si>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</si>
  <si>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</si>
  <si>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</si>
  <si>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</si>
  <si>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</si>
  <si>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</si>
  <si>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</si>
  <si>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</si>
  <si>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</si>
  <si>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</si>
  <si>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</si>
  <si>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</si>
  <si>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</si>
  <si>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</si>
  <si>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</si>
  <si>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</si>
  <si>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</si>
  <si>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</si>
  <si>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</si>
  <si>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</si>
  <si>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</si>
  <si>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</si>
  <si>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</si>
  <si>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</si>
  <si>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</si>
  <si>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</si>
  <si>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</si>
  <si>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</si>
  <si>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</si>
  <si>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</si>
  <si>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</si>
  <si>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</si>
  <si>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</si>
  <si>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</si>
  <si>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</si>
  <si>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</si>
  <si>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</si>
  <si>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</si>
  <si>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</si>
  <si>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</si>
  <si>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</si>
  <si>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</si>
  <si>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</si>
  <si>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</si>
  <si>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</si>
  <si>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</si>
  <si>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</si>
  <si>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</si>
  <si>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</si>
  <si>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</si>
  <si>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</si>
  <si>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</si>
  <si>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</si>
  <si>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</si>
  <si>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</si>
  <si>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</si>
  <si>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</si>
  <si>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</si>
  <si>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</si>
  <si>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</si>
  <si>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</si>
  <si>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</si>
  <si>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</si>
  <si>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</si>
  <si>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</si>
  <si>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</si>
  <si>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</si>
  <si>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</si>
  <si>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</si>
  <si>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</si>
  <si>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</si>
  <si>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</si>
  <si>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</si>
  <si>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</si>
  <si>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</si>
  <si>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</si>
  <si>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</si>
  <si>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</si>
  <si>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</si>
  <si>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</si>
  <si>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</si>
  <si>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</si>
  <si>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</si>
  <si>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</si>
  <si>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</si>
  <si>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</si>
  <si>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</si>
  <si>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</si>
  <si>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</si>
  <si>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</si>
  <si>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</si>
  <si>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</si>
  <si>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</si>
  <si>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</si>
  <si>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</si>
  <si>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</si>
  <si>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</si>
  <si>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</si>
  <si>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</si>
  <si>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</si>
  <si>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</si>
  <si>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</si>
  <si>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</si>
  <si>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</si>
  <si>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</si>
  <si>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</si>
  <si>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</si>
  <si>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</si>
  <si>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</si>
  <si>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</si>
  <si>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</si>
  <si>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</si>
  <si>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</si>
  <si>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</si>
  <si>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</si>
  <si>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</si>
  <si>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</si>
  <si>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</si>
  <si>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</si>
  <si>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</si>
  <si>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</si>
  <si>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</si>
  <si>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</si>
  <si>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</si>
  <si>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</si>
  <si>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</si>
  <si>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</si>
  <si>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</si>
  <si>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</si>
  <si>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</si>
  <si>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</si>
  <si>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</si>
  <si>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</si>
  <si>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</si>
  <si>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</si>
  <si>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</si>
  <si>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</si>
  <si>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</si>
  <si>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</si>
  <si>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</si>
  <si>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</si>
  <si>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</si>
  <si>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</si>
  <si>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</si>
  <si>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</si>
  <si>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</si>
  <si>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</si>
  <si>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</si>
  <si>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</si>
  <si>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</si>
  <si>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</si>
  <si>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</si>
  <si>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</si>
  <si>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</si>
  <si>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</si>
  <si>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</si>
  <si>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</si>
  <si>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</si>
  <si>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</si>
  <si>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</si>
  <si>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</si>
  <si>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</si>
  <si>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</si>
  <si>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</si>
  <si>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</si>
  <si>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</si>
  <si>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</si>
  <si>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</si>
  <si>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</si>
  <si>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</si>
  <si>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</si>
  <si>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</si>
  <si>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</si>
  <si>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</si>
  <si>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</si>
  <si>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</si>
  <si>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</si>
  <si>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</si>
  <si>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</si>
  <si>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</si>
  <si>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</si>
  <si>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</si>
  <si>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</si>
  <si>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</si>
  <si>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</si>
  <si>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</si>
  <si>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</si>
  <si>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</si>
  <si>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</si>
  <si>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</si>
  <si>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</si>
  <si>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</si>
  <si>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</si>
  <si>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</si>
  <si>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</si>
  <si>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</si>
  <si>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</si>
  <si>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</si>
  <si>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</si>
  <si>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</si>
  <si>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</si>
  <si>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</si>
  <si>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</si>
  <si>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</si>
  <si>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</si>
  <si>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</si>
  <si>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</si>
  <si>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</si>
  <si>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</si>
  <si>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</si>
  <si>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</si>
  <si>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</si>
  <si>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</si>
  <si>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</si>
  <si>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</si>
  <si>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</si>
  <si>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</si>
  <si>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</si>
  <si>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</si>
  <si>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</si>
  <si>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</si>
  <si>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</si>
  <si>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</si>
  <si>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</si>
  <si>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</si>
  <si>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</si>
  <si>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</si>
  <si>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</si>
  <si>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</si>
  <si>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</si>
  <si>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</si>
  <si>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</si>
  <si>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</si>
  <si>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</si>
  <si>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</si>
  <si>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</si>
  <si>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</si>
  <si>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</si>
  <si>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</si>
  <si>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</si>
  <si>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</si>
  <si>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</si>
  <si>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</si>
  <si>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</si>
  <si>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</si>
  <si>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</si>
  <si>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</si>
  <si>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</si>
  <si>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</si>
  <si>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</si>
  <si>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</si>
  <si>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</si>
  <si>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</si>
  <si>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</si>
  <si>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</si>
  <si>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</si>
  <si>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</si>
  <si>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</si>
  <si>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</si>
  <si>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</si>
  <si>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</si>
  <si>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</si>
  <si>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</si>
  <si>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</si>
  <si>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</si>
  <si>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</si>
  <si>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</si>
  <si>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</si>
  <si>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</si>
  <si>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</si>
  <si>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</si>
  <si>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</si>
  <si>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</si>
  <si>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</si>
  <si>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</si>
  <si>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</si>
  <si>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</si>
  <si>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</si>
  <si>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</si>
  <si>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</si>
  <si>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</si>
  <si>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</si>
  <si>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</si>
  <si>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</si>
  <si>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</si>
  <si>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</si>
  <si>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</si>
  <si>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</si>
  <si>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</si>
  <si>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</si>
  <si>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</si>
  <si>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</si>
  <si>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</si>
  <si>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</si>
  <si>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</si>
  <si>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</si>
  <si>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</si>
  <si>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</si>
  <si>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</si>
  <si>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</si>
  <si>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</si>
  <si>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</si>
  <si>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</si>
  <si>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</si>
  <si>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</si>
  <si>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</si>
  <si>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</si>
  <si>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</si>
  <si>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</si>
  <si>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</si>
  <si>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</si>
  <si>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</si>
  <si>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</si>
  <si>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</si>
  <si>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</si>
  <si>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</si>
  <si>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</si>
  <si>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</si>
  <si>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</si>
  <si>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</si>
  <si>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</si>
  <si>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</si>
  <si>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</si>
  <si>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</si>
  <si>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</si>
  <si>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</si>
  <si>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</si>
  <si>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</si>
  <si>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</si>
  <si>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</si>
  <si>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</si>
  <si>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</si>
  <si>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</si>
  <si>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</si>
  <si>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</si>
  <si>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</si>
  <si>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</si>
  <si>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</si>
  <si>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</si>
  <si>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</si>
  <si>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</si>
  <si>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</si>
  <si>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</si>
  <si>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</si>
  <si>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</si>
  <si>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</si>
  <si>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</si>
  <si>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</si>
  <si>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</si>
  <si>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</si>
  <si>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</si>
  <si>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</si>
  <si>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</si>
  <si>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</si>
  <si>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</si>
  <si>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</si>
  <si>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</si>
  <si>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</si>
  <si>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</si>
  <si>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</si>
  <si>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</si>
  <si>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</si>
  <si>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</si>
  <si>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</si>
  <si>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</si>
  <si>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</si>
  <si>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</si>
  <si>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</si>
  <si>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</si>
  <si>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</si>
  <si>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</si>
  <si>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</si>
  <si>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</si>
  <si>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</si>
  <si>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</si>
  <si>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</si>
  <si>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</si>
  <si>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</si>
  <si>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</si>
  <si>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</si>
  <si>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</si>
  <si>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</si>
  <si>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</si>
  <si>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</si>
  <si>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</si>
  <si>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</si>
  <si>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</si>
  <si>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</si>
  <si>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</si>
  <si>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</si>
  <si>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</si>
  <si>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</si>
  <si>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</si>
  <si>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</si>
  <si>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</si>
  <si>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</si>
  <si>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</si>
  <si>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</si>
  <si>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</si>
  <si>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</si>
  <si>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</si>
  <si>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</si>
  <si>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</si>
  <si>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</si>
  <si>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</si>
  <si>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</si>
  <si>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</si>
  <si>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</si>
  <si>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</si>
  <si>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</si>
  <si>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</si>
  <si>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</si>
  <si>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</si>
  <si>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</si>
  <si>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</si>
  <si>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</si>
  <si>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</si>
  <si>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</si>
  <si>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</si>
  <si>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</si>
  <si>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</si>
  <si>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</si>
  <si>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</si>
  <si>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</si>
  <si>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</si>
  <si>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</si>
  <si>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</si>
  <si>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</si>
  <si>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</si>
  <si>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</si>
  <si>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</si>
  <si>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</si>
  <si>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</si>
  <si>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</si>
  <si>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</si>
  <si>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</si>
  <si>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</si>
  <si>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</si>
  <si>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</si>
  <si>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</si>
  <si>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</si>
  <si>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</si>
  <si>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</si>
  <si>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</si>
  <si>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</si>
  <si>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</si>
  <si>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</si>
  <si>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</si>
  <si>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</si>
  <si>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</si>
  <si>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</si>
  <si>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</si>
  <si>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</si>
  <si>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</si>
  <si>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</si>
  <si>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</si>
  <si>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</si>
  <si>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</si>
  <si>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</si>
  <si>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</si>
  <si>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</si>
  <si>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</si>
  <si>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</si>
  <si>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</si>
  <si>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</si>
  <si>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</si>
  <si>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</si>
  <si>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</si>
  <si>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</si>
  <si>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</si>
  <si>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</si>
  <si>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</si>
  <si>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</si>
  <si>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</si>
  <si>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</si>
  <si>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</si>
  <si>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</si>
  <si>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</si>
  <si>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</si>
  <si>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</si>
  <si>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</si>
  <si>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</si>
  <si>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</si>
  <si>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</si>
  <si>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</si>
  <si>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</si>
  <si>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</si>
  <si>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</si>
  <si>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</si>
  <si>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</si>
  <si>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</si>
  <si>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</si>
  <si>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</si>
  <si>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</si>
  <si>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</si>
  <si>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</si>
  <si>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</si>
  <si>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</si>
  <si>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</si>
  <si>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</si>
  <si>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</si>
  <si>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</si>
  <si>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</si>
  <si>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</si>
  <si>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</si>
  <si>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</si>
  <si>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</si>
  <si>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</si>
  <si>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</si>
  <si>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</si>
  <si>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</si>
  <si>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</si>
  <si>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</si>
  <si>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</si>
  <si>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</si>
  <si>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</si>
  <si>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</si>
  <si>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</si>
  <si>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</si>
  <si>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</si>
  <si>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</si>
  <si>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</si>
  <si>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</si>
  <si>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</si>
  <si>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</si>
  <si>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</si>
  <si>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</si>
  <si>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</si>
  <si>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</si>
  <si>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</si>
  <si>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</si>
  <si>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</si>
  <si>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</si>
  <si>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</si>
  <si>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</si>
  <si>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</si>
  <si>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</si>
  <si>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</si>
  <si>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</si>
  <si>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</si>
  <si>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</si>
  <si>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</si>
  <si>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</si>
  <si>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</si>
  <si>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</si>
  <si>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</si>
  <si>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</si>
  <si>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</si>
  <si>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</si>
  <si>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</si>
  <si>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</si>
  <si>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</si>
  <si>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</si>
  <si>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</si>
  <si>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</si>
  <si>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</si>
  <si>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</si>
  <si>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</si>
  <si>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</si>
  <si>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</si>
  <si>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</si>
  <si>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</si>
  <si>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</si>
  <si>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</si>
  <si>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</si>
  <si>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</si>
  <si>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</si>
  <si>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</si>
  <si>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</si>
  <si>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</si>
  <si>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</si>
  <si>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</si>
  <si>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</si>
  <si>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</si>
  <si>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</si>
  <si>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</si>
  <si>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</si>
  <si>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</si>
  <si>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</si>
  <si>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</si>
  <si>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</si>
  <si>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</si>
  <si>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</si>
  <si>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</si>
  <si>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</si>
  <si>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</si>
  <si>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</si>
  <si>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</si>
  <si>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</si>
  <si>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</si>
  <si>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</si>
  <si>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</si>
  <si>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</si>
  <si>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</si>
  <si>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</si>
  <si>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</si>
  <si>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</si>
  <si>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</si>
  <si>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</si>
  <si>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</si>
  <si>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</si>
  <si>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</si>
  <si>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</si>
  <si>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</si>
  <si>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</si>
  <si>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</si>
  <si>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</si>
  <si>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</si>
  <si>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</si>
  <si>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</si>
  <si>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</si>
  <si>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</si>
  <si>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</si>
  <si>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</si>
  <si>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</si>
  <si>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</si>
  <si>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</si>
  <si>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</si>
  <si>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</si>
  <si>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</si>
  <si>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</si>
  <si>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</si>
  <si>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</si>
  <si>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</si>
  <si>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</si>
  <si>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</si>
  <si>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</si>
  <si>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</si>
  <si>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</si>
  <si>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</si>
  <si>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</si>
  <si>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</si>
  <si>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</si>
  <si>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</si>
  <si>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</si>
  <si>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</si>
  <si>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</si>
  <si>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</si>
  <si>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</si>
  <si>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</si>
  <si>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</si>
  <si>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</si>
  <si>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</si>
  <si>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</si>
  <si>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</si>
  <si>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</si>
  <si>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</si>
  <si>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</si>
  <si>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</si>
  <si>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</si>
  <si>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</si>
  <si>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</si>
  <si>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</si>
  <si>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</si>
  <si>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</si>
  <si>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</si>
  <si>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</si>
  <si>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</si>
  <si>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</si>
  <si>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</si>
  <si>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</si>
  <si>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</si>
  <si>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</si>
  <si>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</si>
  <si>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</si>
  <si>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</si>
  <si>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</si>
  <si>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</si>
  <si>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</si>
  <si>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</si>
  <si>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</si>
  <si>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</si>
  <si>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</si>
  <si>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</si>
  <si>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</si>
  <si>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</si>
  <si>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</si>
  <si>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</si>
  <si>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</si>
  <si>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</si>
  <si>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</si>
  <si>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</si>
  <si>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</si>
  <si>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</si>
  <si>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</si>
  <si>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</si>
  <si>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</si>
  <si>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</si>
  <si>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</si>
  <si>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</si>
  <si>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</si>
  <si>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</si>
  <si>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</si>
  <si>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</si>
  <si>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</si>
  <si>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</si>
  <si>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</si>
  <si>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</si>
  <si>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</si>
  <si>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</si>
  <si>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</si>
  <si>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</si>
  <si>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</si>
  <si>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</si>
  <si>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</si>
  <si>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</si>
  <si>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</si>
  <si>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</si>
  <si>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</si>
  <si>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</si>
  <si>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</si>
  <si>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</si>
  <si>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</si>
  <si>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</si>
  <si>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</si>
  <si>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</si>
  <si>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</si>
  <si>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</si>
  <si>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</si>
  <si>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</si>
  <si>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</si>
  <si>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</si>
  <si>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</si>
  <si>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</si>
  <si>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</si>
  <si>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</si>
  <si>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</si>
  <si>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</si>
  <si>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</si>
  <si>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</si>
  <si>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</si>
  <si>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</si>
  <si>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</si>
  <si>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</si>
  <si>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</si>
  <si>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</si>
  <si>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</si>
  <si>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</si>
  <si>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</si>
  <si>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</si>
  <si>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</si>
  <si>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</si>
  <si>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</si>
  <si>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</si>
  <si>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</si>
  <si>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</si>
  <si>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</si>
  <si>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</si>
  <si>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</si>
  <si>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</si>
  <si>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</si>
  <si>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</si>
  <si>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</si>
  <si>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</si>
  <si>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</si>
  <si>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</si>
  <si>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</si>
  <si>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</si>
  <si>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</si>
  <si>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</si>
  <si>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</si>
  <si>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</si>
  <si>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</si>
  <si>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</si>
  <si>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</si>
  <si>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</si>
  <si>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</si>
  <si>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</si>
  <si>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</si>
  <si>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</si>
  <si>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</si>
  <si>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</si>
  <si>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</si>
  <si>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</si>
  <si>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</si>
  <si>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</si>
  <si>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</si>
  <si>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</si>
  <si>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</si>
  <si>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</si>
  <si>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</si>
  <si>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</si>
  <si>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</si>
  <si>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</si>
  <si>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</si>
  <si>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</si>
  <si>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</si>
  <si>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</si>
  <si>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</si>
  <si>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</si>
  <si>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</si>
  <si>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</si>
  <si>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</si>
  <si>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</si>
  <si>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</si>
  <si>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</si>
  <si>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</si>
  <si>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</si>
  <si>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</si>
  <si>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</si>
  <si>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</si>
  <si>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</si>
  <si>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</si>
  <si>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</si>
  <si>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</si>
  <si>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</si>
  <si>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</si>
  <si>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</si>
  <si>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</si>
  <si>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</si>
  <si>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</si>
  <si>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</si>
  <si>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</si>
  <si>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</si>
  <si>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</si>
  <si>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</si>
  <si>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</si>
  <si>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</si>
  <si>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</si>
  <si>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</si>
  <si>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</si>
  <si>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</si>
  <si>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</si>
  <si>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</si>
  <si>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</si>
  <si>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</si>
  <si>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</si>
  <si>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</si>
  <si>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</si>
  <si>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</si>
  <si>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</si>
  <si>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</si>
  <si>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</si>
  <si>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</si>
  <si>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</si>
  <si>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</si>
  <si>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</si>
  <si>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</si>
  <si>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</si>
  <si>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</si>
  <si>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</si>
  <si>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</si>
  <si>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</si>
  <si>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</si>
  <si>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</si>
  <si>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</si>
  <si>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</si>
  <si>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</si>
  <si>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</si>
  <si>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</si>
  <si>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</si>
  <si>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</si>
  <si>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</si>
  <si>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</si>
  <si>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</si>
  <si>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</si>
  <si>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</si>
  <si>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</si>
  <si>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</si>
  <si>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</si>
  <si>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</si>
  <si>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</si>
  <si>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</si>
  <si>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</si>
  <si>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</si>
  <si>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</si>
  <si>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</si>
  <si>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</si>
  <si>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</si>
  <si>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</si>
  <si>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</si>
  <si>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</si>
  <si>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</si>
  <si>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</si>
  <si>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</si>
  <si>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</si>
  <si>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</si>
  <si>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</si>
  <si>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</si>
  <si>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</si>
  <si>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</si>
  <si>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</si>
  <si>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</si>
  <si>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</si>
  <si>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</si>
  <si>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</si>
  <si>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</si>
  <si>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</si>
  <si>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</si>
  <si>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</si>
  <si>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</si>
  <si>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</si>
  <si>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</si>
  <si>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</si>
  <si>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</si>
  <si>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</si>
  <si>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</si>
  <si>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</si>
  <si>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</si>
  <si>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</si>
  <si>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</si>
  <si>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</si>
  <si>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</si>
  <si>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</si>
  <si>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</si>
  <si>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</si>
  <si>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</si>
  <si>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</si>
  <si>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</si>
  <si>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</si>
  <si>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</si>
  <si>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</si>
  <si>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</si>
  <si>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</si>
  <si>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</si>
  <si>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</si>
  <si>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</si>
  <si>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</si>
  <si>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</si>
  <si>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</si>
  <si>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</si>
  <si>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</si>
  <si>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</si>
  <si>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</si>
  <si>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</si>
  <si>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</si>
  <si>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</si>
  <si>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</si>
  <si>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</si>
  <si>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</si>
  <si>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</si>
  <si>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</si>
  <si>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</si>
  <si>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</si>
  <si>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</si>
  <si>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</si>
  <si>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</si>
  <si>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</si>
  <si>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</si>
  <si>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</si>
  <si>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</si>
  <si>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</si>
  <si>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</si>
  <si>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</si>
  <si>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</si>
  <si>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</si>
  <si>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</si>
  <si>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</si>
  <si>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</si>
  <si>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</si>
  <si>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</si>
  <si>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</si>
  <si>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</si>
  <si>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</si>
  <si>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</si>
  <si>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</si>
  <si>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</si>
  <si>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</si>
  <si>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</si>
  <si>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</si>
  <si>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</si>
  <si>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</si>
  <si>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</si>
  <si>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</si>
  <si>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</si>
  <si>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</si>
  <si>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</si>
  <si>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</si>
  <si>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</si>
  <si>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</si>
  <si>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</si>
  <si>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</si>
  <si>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</si>
  <si>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</si>
  <si>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</si>
  <si>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</si>
  <si>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</si>
  <si>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</si>
  <si>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</si>
  <si>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</si>
  <si>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</si>
  <si>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</si>
  <si>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</si>
  <si>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</si>
  <si>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</si>
  <si>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</si>
  <si>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</si>
  <si>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</si>
  <si>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</si>
  <si>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</si>
  <si>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</si>
  <si>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</si>
  <si>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</si>
  <si>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</si>
  <si>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</si>
  <si>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</si>
  <si>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</si>
  <si>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</si>
  <si>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</si>
  <si>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</si>
  <si>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</si>
  <si>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</si>
  <si>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</si>
  <si>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</si>
  <si>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</si>
  <si>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</si>
  <si>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</si>
  <si>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</si>
  <si>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</si>
  <si>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</si>
  <si>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</si>
  <si>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</si>
  <si>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</si>
  <si>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</si>
  <si>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</si>
  <si>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</si>
  <si>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</si>
  <si>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</si>
  <si>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</si>
  <si>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</si>
  <si>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</si>
  <si>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</si>
  <si>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</si>
  <si>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</si>
  <si>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</si>
  <si>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</si>
  <si>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</si>
  <si>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</si>
  <si>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</si>
  <si>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</si>
  <si>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</si>
  <si>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</si>
  <si>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</si>
  <si>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</si>
  <si>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</si>
  <si>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</si>
  <si>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</si>
  <si>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</si>
  <si>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</si>
  <si>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</si>
  <si>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</si>
  <si>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</si>
  <si>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</si>
  <si>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</si>
  <si>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</si>
  <si>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</si>
  <si>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</si>
  <si>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</si>
  <si>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</si>
  <si>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</si>
  <si>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</si>
  <si>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</si>
  <si>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</si>
  <si>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</si>
  <si>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</si>
  <si>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</si>
  <si>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</si>
  <si>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</si>
  <si>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</si>
  <si>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</si>
  <si>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</si>
  <si>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</si>
  <si>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</si>
  <si>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</si>
  <si>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</si>
  <si>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</si>
  <si>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</si>
  <si>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</si>
  <si>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</si>
  <si>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</si>
  <si>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</si>
  <si>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</si>
  <si>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</si>
  <si>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</si>
  <si>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</si>
  <si>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</si>
  <si>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</si>
  <si>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</si>
  <si>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</si>
  <si>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</si>
  <si>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</si>
  <si>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</si>
  <si>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</si>
  <si>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</si>
  <si>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</si>
  <si>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</si>
  <si>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</si>
  <si>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</si>
  <si>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</si>
  <si>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</si>
  <si>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</si>
  <si>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</si>
  <si>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</si>
  <si>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</si>
  <si>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</si>
  <si>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</si>
  <si>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</si>
  <si>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</si>
  <si>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</si>
  <si>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</si>
  <si>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</si>
  <si>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</si>
  <si>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</si>
  <si>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</si>
  <si>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</si>
  <si>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</si>
  <si>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</si>
  <si>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</si>
  <si>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</si>
  <si>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</si>
  <si>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</si>
  <si>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</si>
  <si>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</si>
  <si>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</si>
  <si>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</si>
  <si>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</si>
  <si>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</si>
  <si>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</si>
  <si>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</si>
  <si>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</si>
  <si>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</si>
  <si>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</si>
  <si>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</si>
  <si>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</si>
  <si>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</si>
  <si>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</si>
  <si>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</si>
  <si>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</si>
  <si>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</si>
  <si>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</si>
  <si>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</si>
  <si>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</si>
  <si>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</si>
  <si>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</si>
  <si>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</si>
  <si>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</si>
  <si>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</si>
  <si>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</si>
  <si>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</si>
  <si>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</si>
  <si>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</si>
  <si>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</si>
  <si>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</si>
  <si>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</si>
  <si>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</si>
  <si>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</si>
  <si>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</si>
  <si>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</si>
  <si>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</si>
  <si>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</si>
  <si>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</si>
  <si>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</si>
  <si>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</si>
  <si>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</si>
  <si>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</si>
  <si>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</si>
  <si>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</si>
  <si>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</si>
  <si>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</si>
  <si>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</si>
  <si>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</si>
  <si>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</si>
  <si>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</si>
  <si>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</si>
  <si>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</si>
  <si>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</si>
  <si>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</si>
  <si>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</si>
  <si>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</si>
  <si>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</si>
  <si>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</si>
  <si>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</si>
  <si>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</si>
  <si>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</si>
  <si>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</si>
  <si>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</si>
  <si>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</si>
  <si>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</si>
  <si>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</si>
  <si>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</si>
  <si>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</si>
  <si>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</si>
  <si>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</si>
  <si>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</si>
  <si>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</si>
  <si>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</si>
  <si>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</si>
  <si>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</si>
  <si>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</si>
  <si>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</si>
  <si>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</si>
  <si>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</si>
  <si>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</si>
  <si>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</si>
  <si>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</si>
  <si>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</si>
  <si>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</si>
  <si>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</si>
  <si>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</si>
  <si>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</si>
  <si>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</si>
  <si>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</si>
  <si>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</si>
  <si>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</si>
  <si>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</si>
  <si>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</si>
  <si>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</si>
  <si>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</si>
  <si>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</si>
  <si>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</si>
  <si>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</si>
  <si>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</si>
  <si>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</si>
  <si>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</si>
  <si>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</si>
  <si>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</si>
  <si>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</si>
  <si>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</si>
  <si>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</si>
  <si>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</si>
  <si>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</si>
  <si>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</si>
  <si>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</si>
  <si>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</si>
  <si>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</si>
  <si>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</si>
  <si>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</si>
  <si>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</si>
  <si>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</si>
  <si>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</si>
  <si>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</si>
  <si>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</si>
  <si>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</si>
  <si>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</si>
  <si>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</si>
  <si>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</si>
  <si>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</si>
  <si>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</si>
  <si>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</si>
  <si>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</si>
  <si>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</si>
  <si>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</si>
  <si>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</si>
  <si>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</si>
  <si>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</si>
  <si>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</si>
  <si>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</si>
  <si>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</si>
  <si>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</si>
  <si>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</si>
  <si>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</si>
  <si>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</si>
  <si>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</si>
  <si>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</si>
  <si>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</si>
  <si>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</si>
  <si>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</si>
  <si>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</si>
  <si>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</si>
  <si>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</si>
  <si>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</si>
  <si>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</si>
  <si>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</si>
  <si>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</si>
  <si>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</si>
  <si>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</si>
  <si>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</si>
  <si>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</si>
  <si>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</si>
  <si>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</si>
  <si>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</si>
  <si>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</si>
  <si>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</si>
  <si>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</si>
  <si>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</si>
  <si>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</si>
  <si>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</si>
  <si>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</si>
  <si>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</si>
  <si>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</si>
  <si>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</si>
  <si>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</si>
  <si>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</si>
  <si>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</si>
  <si>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</si>
  <si>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</si>
  <si>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</si>
  <si>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</si>
  <si>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</si>
  <si>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</si>
  <si>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</si>
  <si>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</si>
  <si>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</si>
  <si>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</si>
  <si>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</si>
  <si>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</si>
  <si>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</si>
  <si>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</si>
  <si>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</si>
  <si>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</si>
  <si>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</si>
  <si>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</si>
  <si>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</si>
  <si>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</si>
  <si>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</si>
  <si>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</si>
  <si>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</si>
  <si>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</si>
  <si>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</si>
  <si>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</si>
  <si>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</si>
  <si>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</si>
  <si>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</si>
  <si>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</si>
  <si>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</si>
  <si>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</si>
  <si>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</si>
  <si>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</si>
  <si>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</si>
  <si>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</si>
  <si>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</si>
  <si>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</si>
  <si>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</si>
  <si>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</si>
  <si>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</si>
  <si>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</si>
  <si>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</si>
  <si>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</si>
  <si>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</si>
  <si>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</si>
  <si>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</si>
  <si>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</si>
  <si>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</si>
  <si>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</si>
  <si>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</si>
  <si>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</si>
  <si>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</si>
  <si>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</si>
  <si>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</si>
  <si>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</si>
  <si>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</si>
  <si>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</si>
  <si>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</si>
  <si>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</si>
  <si>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</si>
  <si>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</si>
  <si>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</si>
  <si>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</si>
  <si>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</si>
  <si>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</si>
  <si>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</si>
  <si>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</si>
  <si>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</si>
  <si>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</si>
  <si>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</si>
  <si>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</si>
  <si>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</si>
  <si>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</si>
  <si>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</si>
  <si>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</si>
  <si>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</si>
  <si>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</si>
  <si>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</si>
  <si>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</si>
  <si>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</si>
  <si>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</si>
  <si>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</si>
  <si>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</si>
  <si>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</si>
  <si>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</si>
  <si>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</si>
  <si>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</si>
  <si>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</si>
  <si>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</si>
  <si>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</si>
  <si>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</si>
  <si>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</si>
  <si>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</si>
  <si>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</si>
  <si>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</si>
  <si>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</si>
  <si>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</si>
  <si>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</si>
  <si>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</si>
  <si>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</si>
  <si>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</si>
  <si>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</si>
  <si>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</si>
  <si>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</si>
  <si>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</si>
  <si>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</si>
  <si>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</si>
  <si>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</si>
  <si>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</si>
  <si>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</si>
  <si>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</si>
  <si>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</si>
  <si>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</si>
  <si>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</si>
  <si>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</si>
  <si>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</si>
  <si>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</si>
  <si>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</si>
  <si>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</si>
  <si>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</si>
  <si>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</si>
  <si>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</si>
  <si>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</si>
  <si>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</si>
  <si>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</si>
  <si>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</si>
  <si>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</si>
  <si>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</si>
  <si>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</si>
  <si>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</si>
  <si>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</si>
  <si>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</si>
  <si>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</si>
  <si>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</si>
  <si>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</si>
  <si>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</si>
  <si>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</si>
  <si>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</si>
  <si>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</si>
  <si>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</si>
  <si>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</si>
  <si>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</si>
  <si>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</si>
  <si>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</si>
  <si>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</si>
  <si>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</si>
  <si>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</si>
  <si>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</si>
  <si>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</si>
  <si>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</si>
  <si>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</si>
  <si>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</si>
  <si>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</si>
  <si>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</si>
  <si>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</si>
  <si>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</si>
  <si>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</si>
  <si>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</si>
  <si>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</si>
  <si>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</si>
  <si>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</si>
  <si>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</si>
  <si>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</si>
  <si>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</si>
  <si>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</si>
  <si>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</si>
  <si>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</si>
  <si>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</si>
  <si>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</si>
  <si>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</si>
  <si>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</si>
  <si>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</si>
  <si>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</si>
  <si>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</si>
  <si>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</si>
  <si>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</si>
  <si>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</si>
  <si>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</si>
  <si>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</si>
  <si>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</si>
  <si>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</si>
  <si>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</si>
  <si>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</si>
  <si>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</si>
  <si>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</si>
  <si>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</si>
  <si>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</si>
  <si>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</si>
  <si>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</si>
  <si>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</si>
  <si>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</si>
  <si>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</si>
  <si>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</si>
  <si>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</si>
  <si>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</si>
  <si>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</si>
  <si>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</si>
  <si>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</si>
  <si>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</si>
  <si>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</si>
  <si>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</si>
  <si>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</si>
  <si>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</si>
  <si>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</si>
  <si>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</si>
  <si>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</si>
  <si>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</si>
  <si>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</si>
  <si>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</si>
  <si>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</si>
  <si>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</si>
  <si>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</si>
  <si>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</si>
  <si>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</si>
  <si>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</si>
  <si>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</si>
  <si>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</si>
  <si>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</si>
  <si>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</si>
  <si>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</si>
  <si>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</si>
  <si>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</si>
  <si>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</si>
  <si>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</si>
  <si>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</si>
  <si>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</si>
  <si>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</si>
  <si>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</si>
  <si>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</si>
  <si>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</si>
  <si>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</si>
  <si>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</si>
  <si>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</si>
  <si>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</si>
  <si>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</si>
  <si>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</si>
  <si>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</si>
  <si>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</si>
  <si>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</si>
  <si>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</si>
  <si>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</si>
  <si>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</si>
  <si>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</si>
  <si>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</si>
  <si>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</si>
  <si>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</si>
  <si>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</si>
  <si>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</si>
  <si>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</si>
  <si>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</si>
  <si>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</si>
  <si>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</si>
  <si>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</si>
  <si>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</si>
  <si>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</si>
  <si>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</si>
  <si>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</si>
  <si>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</si>
  <si>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</si>
  <si>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</si>
  <si>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</si>
  <si>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</si>
  <si>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</si>
  <si>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</si>
  <si>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</si>
  <si>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</si>
  <si>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</si>
  <si>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</si>
  <si>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</si>
  <si>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</si>
  <si>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</si>
  <si>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</si>
  <si>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</si>
  <si>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</si>
  <si>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</si>
  <si>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</si>
  <si>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</si>
  <si>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</si>
  <si>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</si>
  <si>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</si>
  <si>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</si>
  <si>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</si>
  <si>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</si>
  <si>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</si>
  <si>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</si>
  <si>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</si>
  <si>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</si>
  <si>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</si>
  <si>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</si>
  <si>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</si>
  <si>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</si>
  <si>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</si>
  <si>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</si>
  <si>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</si>
  <si>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</si>
  <si>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</si>
  <si>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</si>
  <si>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</si>
  <si>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</si>
  <si>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</si>
  <si>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</si>
  <si>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</si>
  <si>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</si>
  <si>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</si>
  <si>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</si>
  <si>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</si>
  <si>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</si>
  <si>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</si>
  <si>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</si>
  <si>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</si>
  <si>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</si>
  <si>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</si>
  <si>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</si>
  <si>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</si>
  <si>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</si>
  <si>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</si>
  <si>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</si>
  <si>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</si>
  <si>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</si>
  <si>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</si>
  <si>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</si>
  <si>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</si>
  <si>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</si>
  <si>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</si>
  <si>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</si>
  <si>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</si>
  <si>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</si>
  <si>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</si>
  <si>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</si>
  <si>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</si>
  <si>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</si>
  <si>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</si>
  <si>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</si>
  <si>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</si>
  <si>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</si>
  <si>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</si>
  <si>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</si>
  <si>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</si>
  <si>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</si>
  <si>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</si>
  <si>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</si>
  <si>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</si>
  <si>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</si>
  <si>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</si>
  <si>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</si>
  <si>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</si>
  <si>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</si>
  <si>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</si>
  <si>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</si>
  <si>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</si>
  <si>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</si>
  <si>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</si>
  <si>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</si>
  <si>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</si>
  <si>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</si>
  <si>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</si>
  <si>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</si>
  <si>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</si>
  <si>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</si>
  <si>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</si>
  <si>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</si>
  <si>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</si>
  <si>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</si>
  <si>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</si>
  <si>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</si>
  <si>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</si>
  <si>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</si>
  <si>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</si>
  <si>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</si>
  <si>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</si>
  <si>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</si>
  <si>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</si>
  <si>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</si>
  <si>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</si>
  <si>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</si>
  <si>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</si>
  <si>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</si>
  <si>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</si>
  <si>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</si>
  <si>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</si>
  <si>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</si>
  <si>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</si>
  <si>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</si>
  <si>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</si>
  <si>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</si>
  <si>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</si>
  <si>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</si>
  <si>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</si>
  <si>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</si>
  <si>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</si>
  <si>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</si>
  <si>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</si>
  <si>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</si>
  <si>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</si>
  <si>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</si>
  <si>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</si>
  <si>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</si>
  <si>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</si>
  <si>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</si>
  <si>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</si>
  <si>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</si>
  <si>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</si>
  <si>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</si>
  <si>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</si>
  <si>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</si>
  <si>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</si>
  <si>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</si>
  <si>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</si>
  <si>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</si>
  <si>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</si>
  <si>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</si>
  <si>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</si>
  <si>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</si>
  <si>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</si>
  <si>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</si>
  <si>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</si>
  <si>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</si>
  <si>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</si>
  <si>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</si>
  <si>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</si>
  <si>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</si>
  <si>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</si>
  <si>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</si>
  <si>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</si>
  <si>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</si>
  <si>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</si>
  <si>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</si>
  <si>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</si>
  <si>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</si>
  <si>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</si>
  <si>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</si>
  <si>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</si>
  <si>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</si>
  <si>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</si>
  <si>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</si>
  <si>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</si>
  <si>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</si>
  <si>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</si>
  <si>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</si>
  <si>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</si>
  <si>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</si>
  <si>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</si>
  <si>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</si>
  <si>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</si>
  <si>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</si>
  <si>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</si>
  <si>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</si>
  <si>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</si>
  <si>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</si>
  <si>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</si>
  <si>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</si>
  <si>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</si>
  <si>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</si>
  <si>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</si>
  <si>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</si>
  <si>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</si>
  <si>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</si>
  <si>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</si>
  <si>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</si>
  <si>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</si>
  <si>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</si>
  <si>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</si>
  <si>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</si>
  <si>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</si>
  <si>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</si>
  <si>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</si>
  <si>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</si>
  <si>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</si>
  <si>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</si>
  <si>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</si>
  <si>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</si>
  <si>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</si>
  <si>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</si>
  <si>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</si>
  <si>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</si>
  <si>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</si>
  <si>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</si>
  <si>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</si>
  <si>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</si>
  <si>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</si>
  <si>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</si>
  <si>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</si>
  <si>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</si>
  <si>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</si>
  <si>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</si>
  <si>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</si>
  <si>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</si>
  <si>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</si>
  <si>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</si>
  <si>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</si>
  <si>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</si>
  <si>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</si>
  <si>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</si>
  <si>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</si>
  <si>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</si>
  <si>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</si>
  <si>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</si>
  <si>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</si>
  <si>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</si>
  <si>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</si>
  <si>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</si>
  <si>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</si>
  <si>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</si>
  <si>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</si>
  <si>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</si>
  <si>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</si>
  <si>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</si>
  <si>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</si>
  <si>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</si>
  <si>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</si>
  <si>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</si>
  <si>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</si>
  <si>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</si>
  <si>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</si>
  <si>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</si>
  <si>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</si>
  <si>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</si>
  <si>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</si>
  <si>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</si>
  <si>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</si>
  <si>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</si>
  <si>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</si>
  <si>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</si>
  <si>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</si>
  <si>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</si>
  <si>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</si>
  <si>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</si>
  <si>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</si>
  <si>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</si>
  <si>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</si>
  <si>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</si>
  <si>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</si>
  <si>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</si>
  <si>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</si>
  <si>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</si>
  <si>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</si>
  <si>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</si>
  <si>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</si>
  <si>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</si>
  <si>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</si>
  <si>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</si>
  <si>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</si>
  <si>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</si>
  <si>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</si>
  <si>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</si>
  <si>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</si>
  <si>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</si>
  <si>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</si>
  <si>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</si>
  <si>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</si>
  <si>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</si>
  <si>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</si>
  <si>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</si>
  <si>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</si>
  <si>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</si>
  <si>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</si>
  <si>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</si>
  <si>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</si>
  <si>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</si>
  <si>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</si>
  <si>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</si>
  <si>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</si>
  <si>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</si>
  <si>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</si>
  <si>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</si>
  <si>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</si>
  <si>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</si>
  <si>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</si>
  <si>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</si>
  <si>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</si>
  <si>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</si>
  <si>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</si>
  <si>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</si>
  <si>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</si>
  <si>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</si>
  <si>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</si>
  <si>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</si>
  <si>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</si>
  <si>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</si>
  <si>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</si>
  <si>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</si>
  <si>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</si>
  <si>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</si>
  <si>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</si>
  <si>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</si>
  <si>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</si>
  <si>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</si>
  <si>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</si>
  <si>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</si>
  <si>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</si>
  <si>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</si>
  <si>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</si>
  <si>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</si>
  <si>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</si>
  <si>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</si>
  <si>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</si>
  <si>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</si>
  <si>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</si>
  <si>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</si>
  <si>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</si>
  <si>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</si>
  <si>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</si>
  <si>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</si>
  <si>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</si>
  <si>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</si>
  <si>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</si>
  <si>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</si>
  <si>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</si>
  <si>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</si>
  <si>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</si>
  <si>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</si>
  <si>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</si>
  <si>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</si>
  <si>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</si>
  <si>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</si>
  <si>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</si>
  <si>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</si>
  <si>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</si>
  <si>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</si>
  <si>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</si>
  <si>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</si>
  <si>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</si>
  <si>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</si>
  <si>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</si>
  <si>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</si>
  <si>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</si>
  <si>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</si>
  <si>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</si>
  <si>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</si>
  <si>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</si>
  <si>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</si>
  <si>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</si>
  <si>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</si>
  <si>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</si>
  <si>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</si>
  <si>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</si>
  <si>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</si>
  <si>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</si>
  <si>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</si>
  <si>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</si>
  <si>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</si>
  <si>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</si>
  <si>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</si>
  <si>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</si>
  <si>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</si>
  <si>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</si>
  <si>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</si>
  <si>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</si>
  <si>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</si>
  <si>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</si>
  <si>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</si>
  <si>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</si>
  <si>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</si>
  <si>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</si>
  <si>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</si>
  <si>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</si>
  <si>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</si>
  <si>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</si>
  <si>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</si>
  <si>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</si>
  <si>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</si>
  <si>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</si>
  <si>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</si>
  <si>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</si>
  <si>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</si>
  <si>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</si>
  <si>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</si>
  <si>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</si>
  <si>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</si>
  <si>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</si>
  <si>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</si>
  <si>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</si>
  <si>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</si>
  <si>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</si>
  <si>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</si>
  <si>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</si>
  <si>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</si>
  <si>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</si>
  <si>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</si>
  <si>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</si>
  <si>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</si>
  <si>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</si>
  <si>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</si>
  <si>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</si>
  <si>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</si>
  <si>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</si>
  <si>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</si>
  <si>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</si>
  <si>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</si>
  <si>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</si>
  <si>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</si>
  <si>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</si>
  <si>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</si>
  <si>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</si>
  <si>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</si>
  <si>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</si>
  <si>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</si>
  <si>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</si>
  <si>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</si>
  <si>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</si>
  <si>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</si>
  <si>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</si>
  <si>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</si>
  <si>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</si>
  <si>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</si>
  <si>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</si>
  <si>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</si>
  <si>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</si>
  <si>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</si>
  <si>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</si>
  <si>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</si>
  <si>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</si>
  <si>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</si>
  <si>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</si>
  <si>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</si>
  <si>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</si>
  <si>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</si>
  <si>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</si>
  <si>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</si>
  <si>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</si>
  <si>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</si>
  <si>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</si>
  <si>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</si>
  <si>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</si>
  <si>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</si>
  <si>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</si>
  <si>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</si>
  <si>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</si>
  <si>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</si>
  <si>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</si>
  <si>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</si>
  <si>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</si>
  <si>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</si>
  <si>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</si>
  <si>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</si>
  <si>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</si>
  <si>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</si>
  <si>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</si>
  <si>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</si>
  <si>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</si>
  <si>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</si>
  <si>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</si>
  <si>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</si>
  <si>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</si>
  <si>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</si>
  <si>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</si>
  <si>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</si>
  <si>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</si>
  <si>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</si>
  <si>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</si>
  <si>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</si>
  <si>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</si>
  <si>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</si>
  <si>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</si>
  <si>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</si>
  <si>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</si>
  <si>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</si>
  <si>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</si>
  <si>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</si>
  <si>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</si>
  <si>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</si>
  <si>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</si>
  <si>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</si>
  <si>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</si>
  <si>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</si>
  <si>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</si>
  <si>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</si>
  <si>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</si>
  <si>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</si>
  <si>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</si>
  <si>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</si>
  <si>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</si>
  <si>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</si>
  <si>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</si>
  <si>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</si>
  <si>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</si>
  <si>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</si>
  <si>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</si>
  <si>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</si>
  <si>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</si>
  <si>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</si>
  <si>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</si>
  <si>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</si>
  <si>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</si>
  <si>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</si>
  <si>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</si>
  <si>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</si>
  <si>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</si>
  <si>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</si>
  <si>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</si>
  <si>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</si>
  <si>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</si>
  <si>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</si>
  <si>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</si>
  <si>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</si>
  <si>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</si>
  <si>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</si>
  <si>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</si>
  <si>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</si>
  <si>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</si>
  <si>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</si>
  <si>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</si>
  <si>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</si>
  <si>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</si>
  <si>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</si>
  <si>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</si>
  <si>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</si>
  <si>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</si>
  <si>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</si>
  <si>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</si>
  <si>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</si>
  <si>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</si>
  <si>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</si>
  <si>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</si>
  <si>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</si>
  <si>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</si>
  <si>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</si>
  <si>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</si>
  <si>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</si>
  <si>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</si>
  <si>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</si>
  <si>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</si>
  <si>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</si>
  <si>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</si>
  <si>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</si>
  <si>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</si>
  <si>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</si>
  <si>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</si>
  <si>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</si>
  <si>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</si>
  <si>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</si>
  <si>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</si>
  <si>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</si>
  <si>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</si>
  <si>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</si>
  <si>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</si>
  <si>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</si>
  <si>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</si>
  <si>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</si>
  <si>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</si>
  <si>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</si>
  <si>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</si>
  <si>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</si>
  <si>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</si>
  <si>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</si>
  <si>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</si>
  <si>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</si>
  <si>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</si>
  <si>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</si>
  <si>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</si>
  <si>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</si>
  <si>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</si>
  <si>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</si>
  <si>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</si>
  <si>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</si>
  <si>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</si>
  <si>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</si>
  <si>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</si>
  <si>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</si>
  <si>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</si>
  <si>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</si>
  <si>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</si>
  <si>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</si>
  <si>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</si>
  <si>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</si>
  <si>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</si>
  <si>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</si>
  <si>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</si>
  <si>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</si>
  <si>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</si>
  <si>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</si>
  <si>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</si>
  <si>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</si>
  <si>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</si>
  <si>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</si>
  <si>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</si>
  <si>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</si>
  <si>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</si>
  <si>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</si>
  <si>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</si>
  <si>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</si>
  <si>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</si>
  <si>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</si>
  <si>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</si>
  <si>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</si>
  <si>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</si>
  <si>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</si>
  <si>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</si>
  <si>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</si>
  <si>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</si>
  <si>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</si>
  <si>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</si>
  <si>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</si>
  <si>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</si>
  <si>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</si>
  <si>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</si>
  <si>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</si>
  <si>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</si>
  <si>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</si>
  <si>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</si>
  <si>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</si>
  <si>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</si>
  <si>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</si>
  <si>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</si>
  <si>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</si>
  <si>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</si>
  <si>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</si>
  <si>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</si>
  <si>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</si>
  <si>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</si>
  <si>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</si>
  <si>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</si>
  <si>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</si>
  <si>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</si>
  <si>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</si>
  <si>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</si>
  <si>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</si>
  <si>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</si>
  <si>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</si>
  <si>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</si>
  <si>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</si>
  <si>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</si>
  <si>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</si>
  <si>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</si>
  <si>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</si>
  <si>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</si>
  <si>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</si>
  <si>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</si>
  <si>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</si>
  <si>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</si>
  <si>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</si>
  <si>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</si>
  <si>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</si>
  <si>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</si>
  <si>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</si>
  <si>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</si>
  <si>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</si>
  <si>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</si>
  <si>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</si>
  <si>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</si>
  <si>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</si>
  <si>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</si>
  <si>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</si>
  <si>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</si>
  <si>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</si>
  <si>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</si>
  <si>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</si>
  <si>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</si>
  <si>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</si>
  <si>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</si>
  <si>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</si>
  <si>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</si>
  <si>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</si>
  <si>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</si>
  <si>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</si>
  <si>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</si>
  <si>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</si>
  <si>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</si>
  <si>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</si>
  <si>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</si>
  <si>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</si>
  <si>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</si>
  <si>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</si>
  <si>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</si>
  <si>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</si>
  <si>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</si>
  <si>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</si>
  <si>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</si>
  <si>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</si>
  <si>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</si>
  <si>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</si>
  <si>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</si>
  <si>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</si>
  <si>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</si>
  <si>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</si>
  <si>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</si>
  <si>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</si>
  <si>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</si>
  <si>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</si>
  <si>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</si>
  <si>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</si>
  <si>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</si>
  <si>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</si>
  <si>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</si>
  <si>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</si>
  <si>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</si>
  <si>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</si>
  <si>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</si>
  <si>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</si>
  <si>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</si>
  <si>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</si>
  <si>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</si>
  <si>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</si>
  <si>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</si>
  <si>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</si>
  <si>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</si>
  <si>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</si>
  <si>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</si>
  <si>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</si>
  <si>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</si>
  <si>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</si>
  <si>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</si>
  <si>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</si>
  <si>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</si>
  <si>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</si>
  <si>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</si>
  <si>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</si>
  <si>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</si>
  <si>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</si>
  <si>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</si>
  <si>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</si>
  <si>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</si>
  <si>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</si>
  <si>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</si>
  <si>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</si>
  <si>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</si>
  <si>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</si>
  <si>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</si>
  <si>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</si>
  <si>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</si>
  <si>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</si>
  <si>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</si>
  <si>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</si>
  <si>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</si>
  <si>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</si>
  <si>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</si>
  <si>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</si>
  <si>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</si>
  <si>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</si>
  <si>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</si>
  <si>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</si>
  <si>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</si>
  <si>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</si>
  <si>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</si>
  <si>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</si>
  <si>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</si>
  <si>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</si>
  <si>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</si>
  <si>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</si>
  <si>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</si>
  <si>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</si>
  <si>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</si>
  <si>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</si>
  <si>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</si>
  <si>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</si>
  <si>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</si>
  <si>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</si>
  <si>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</si>
  <si>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</si>
  <si>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</si>
  <si>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</si>
  <si>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</si>
  <si>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</si>
  <si>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</si>
  <si>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</si>
  <si>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</si>
  <si>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</si>
  <si>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</si>
  <si>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</si>
  <si>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</si>
  <si>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</si>
  <si>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</si>
  <si>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</si>
  <si>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</si>
  <si>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</si>
  <si>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</si>
  <si>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</si>
  <si>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</si>
  <si>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</si>
  <si>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</si>
  <si>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</si>
  <si>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</si>
  <si>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</si>
  <si>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</si>
  <si>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</si>
  <si>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</si>
  <si>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</si>
  <si>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</si>
  <si>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</si>
  <si>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</si>
  <si>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</si>
  <si>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</si>
  <si>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</si>
  <si>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</si>
  <si>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</si>
  <si>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</si>
  <si>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</si>
  <si>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</si>
  <si>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</si>
  <si>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</si>
  <si>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</si>
  <si>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</si>
  <si>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</si>
  <si>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</si>
  <si>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</si>
  <si>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</si>
  <si>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</si>
  <si>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</si>
  <si>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</si>
  <si>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</si>
  <si>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</si>
  <si>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</si>
  <si>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</si>
  <si>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</si>
  <si>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</si>
  <si>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</si>
  <si>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</si>
  <si>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</si>
  <si>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</si>
  <si>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</si>
  <si>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</si>
  <si>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</si>
  <si>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</si>
  <si>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</si>
  <si>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</si>
  <si>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</si>
  <si>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</si>
  <si>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</si>
  <si>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</si>
  <si>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</si>
  <si>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</si>
  <si>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</si>
  <si>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</si>
  <si>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</si>
  <si>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</si>
  <si>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</si>
  <si>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</si>
  <si>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</si>
  <si>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</si>
  <si>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</si>
  <si>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</si>
  <si>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</si>
  <si>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</si>
  <si>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</si>
  <si>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</si>
  <si>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</si>
  <si>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</si>
  <si>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</si>
  <si>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</si>
  <si>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</si>
  <si>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</si>
  <si>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</si>
  <si>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</si>
  <si>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</si>
  <si>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</si>
  <si>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</si>
  <si>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</si>
  <si>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</si>
  <si>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</si>
  <si>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</si>
  <si>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</si>
  <si>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</si>
  <si>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</si>
  <si>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</si>
  <si>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</si>
  <si>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</si>
  <si>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</si>
  <si>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</si>
  <si>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</si>
  <si>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</si>
  <si>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</si>
  <si>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</si>
  <si>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</si>
  <si>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</si>
  <si>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</si>
  <si>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</si>
  <si>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</si>
  <si>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</si>
  <si>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</si>
  <si>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</si>
  <si>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</si>
  <si>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</si>
  <si>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</si>
  <si>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</si>
  <si>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</si>
  <si>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</si>
  <si>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</si>
  <si>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</si>
  <si>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</si>
  <si>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</si>
  <si>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</si>
  <si>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</si>
  <si>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</si>
  <si>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</si>
  <si>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</si>
  <si>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</si>
  <si>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</si>
  <si>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</si>
  <si>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</si>
  <si>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</si>
  <si>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</si>
  <si>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</si>
  <si>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</si>
  <si>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</si>
  <si>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</si>
  <si>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</si>
  <si>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</si>
  <si>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</si>
  <si>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</si>
  <si>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</si>
  <si>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</si>
  <si>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</si>
  <si>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</si>
  <si>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</si>
  <si>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</si>
  <si>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</si>
  <si>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</si>
  <si>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</si>
  <si>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</si>
  <si>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</si>
  <si>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</si>
  <si>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</si>
  <si>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</si>
  <si>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</si>
  <si>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</si>
  <si>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</si>
  <si>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</si>
  <si>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</si>
  <si>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</si>
  <si>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</si>
  <si>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</si>
  <si>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</si>
  <si>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</si>
  <si>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</si>
  <si>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</si>
  <si>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</si>
  <si>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</si>
  <si>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</si>
  <si>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</si>
  <si>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</si>
  <si>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</si>
  <si>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</si>
  <si>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</si>
  <si>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</si>
  <si>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</si>
  <si>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</si>
  <si>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</si>
  <si>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</si>
  <si>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</si>
  <si>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</si>
  <si>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</si>
  <si>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</si>
  <si>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</si>
  <si>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</si>
  <si>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</si>
  <si>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</si>
  <si>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</si>
  <si>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</si>
  <si>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</si>
  <si>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</si>
  <si>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</si>
  <si>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</si>
  <si>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</si>
  <si>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</si>
  <si>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</si>
  <si>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</si>
  <si>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</si>
  <si>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</si>
  <si>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</si>
  <si>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</si>
  <si>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</si>
  <si>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</si>
  <si>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</si>
  <si>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</si>
  <si>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</si>
  <si>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</si>
  <si>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</si>
  <si>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</si>
  <si>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</si>
  <si>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</si>
  <si>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</si>
  <si>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</si>
  <si>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</si>
  <si>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</si>
  <si>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</si>
  <si>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</si>
  <si>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</si>
  <si>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</si>
  <si>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</si>
  <si>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</si>
  <si>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</si>
  <si>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</si>
  <si>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</si>
  <si>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</si>
  <si>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</si>
  <si>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</si>
  <si>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</si>
  <si>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</si>
  <si>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</si>
  <si>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</si>
  <si>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</si>
  <si>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</si>
  <si>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</si>
  <si>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</si>
  <si>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</si>
  <si>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</si>
  <si>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</si>
  <si>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</si>
  <si>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</si>
  <si>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</si>
  <si>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</si>
  <si>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</si>
  <si>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</si>
  <si>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</si>
  <si>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</si>
  <si>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</si>
  <si>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</si>
  <si>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</si>
  <si>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</si>
  <si>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</si>
  <si>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</si>
  <si>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</si>
  <si>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</si>
  <si>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</si>
  <si>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</si>
  <si>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</si>
  <si>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</si>
  <si>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</si>
  <si>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</si>
  <si>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</si>
  <si>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</si>
  <si>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</si>
  <si>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</si>
  <si>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</si>
  <si>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</si>
  <si>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</si>
  <si>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</si>
  <si>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</si>
  <si>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</si>
  <si>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</si>
  <si>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</si>
  <si>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</si>
  <si>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</si>
  <si>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</si>
  <si>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</si>
  <si>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</si>
  <si>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</si>
  <si>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</si>
  <si>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</si>
  <si>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</si>
  <si>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</si>
  <si>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</si>
  <si>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</si>
  <si>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</si>
  <si>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</si>
  <si>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</si>
  <si>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</si>
  <si>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</si>
  <si>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</si>
  <si>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</si>
  <si>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</si>
  <si>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</si>
  <si>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</si>
  <si>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</si>
  <si>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</si>
  <si>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</si>
  <si>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</si>
  <si>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</si>
  <si>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</si>
  <si>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</si>
  <si>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</si>
  <si>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</si>
  <si>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</si>
  <si>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</si>
  <si>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</si>
  <si>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</si>
  <si>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</si>
  <si>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</si>
  <si>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</si>
  <si>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</si>
  <si>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</si>
  <si>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</si>
  <si>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</si>
  <si>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</si>
  <si>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</si>
  <si>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</si>
  <si>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</si>
  <si>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</si>
  <si>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</si>
  <si>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</si>
  <si>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</si>
  <si>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</si>
  <si>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</si>
  <si>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</si>
  <si>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</si>
  <si>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</si>
  <si>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</si>
  <si>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</si>
  <si>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</si>
  <si>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</si>
  <si>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</si>
  <si>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</si>
  <si>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</si>
  <si>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</si>
  <si>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</si>
  <si>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</si>
  <si>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</si>
  <si>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</si>
  <si>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</si>
  <si>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</si>
  <si>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</si>
  <si>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</si>
  <si>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</si>
  <si>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</si>
  <si>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</si>
  <si>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</si>
  <si>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</si>
  <si>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</si>
  <si>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</si>
  <si>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</si>
  <si>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</si>
  <si>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</si>
  <si>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</si>
  <si>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</si>
  <si>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</si>
  <si>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</si>
  <si>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</si>
  <si>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</si>
  <si>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</si>
  <si>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</si>
  <si>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</si>
  <si>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</si>
  <si>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</si>
  <si>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</si>
  <si>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</si>
  <si>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</si>
  <si>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</si>
  <si>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</si>
  <si>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</si>
  <si>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</si>
  <si>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</si>
  <si>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</si>
  <si>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</si>
  <si>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</si>
  <si>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</si>
  <si>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</si>
  <si>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</si>
  <si>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</si>
  <si>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</si>
  <si>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</si>
  <si>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</si>
  <si>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</si>
  <si>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</si>
  <si>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</si>
  <si>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</si>
  <si>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</si>
  <si>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</si>
  <si>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</si>
  <si>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</si>
  <si>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</si>
  <si>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</si>
  <si>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</si>
  <si>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</si>
  <si>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</si>
  <si>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</si>
  <si>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</si>
  <si>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</si>
  <si>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</si>
  <si>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</si>
  <si>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</si>
  <si>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</si>
  <si>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</si>
  <si>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</si>
  <si>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</si>
  <si>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</si>
  <si>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</si>
  <si>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</si>
  <si>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</si>
  <si>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</si>
  <si>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</si>
  <si>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</si>
  <si>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</si>
  <si>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</si>
  <si>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</si>
  <si>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</si>
  <si>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</si>
  <si>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</si>
  <si>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</si>
  <si>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</si>
  <si>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</si>
  <si>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</si>
  <si>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</si>
  <si>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</si>
  <si>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</si>
  <si>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</si>
  <si>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</si>
  <si>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</si>
  <si>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</si>
  <si>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</si>
  <si>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</si>
  <si>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</si>
  <si>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</si>
  <si>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</si>
  <si>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</si>
  <si>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</si>
  <si>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</si>
  <si>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</si>
  <si>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</si>
  <si>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</si>
  <si>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</si>
  <si>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</si>
  <si>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</si>
  <si>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</si>
  <si>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</si>
  <si>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</si>
  <si>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</si>
  <si>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</si>
  <si>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</si>
  <si>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</si>
  <si>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</si>
  <si>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</si>
  <si>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</si>
  <si>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</si>
  <si>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</si>
  <si>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</si>
  <si>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</si>
  <si>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</si>
  <si>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</si>
  <si>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</si>
  <si>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</si>
  <si>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</si>
  <si>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</si>
  <si>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</si>
  <si>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</si>
  <si>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</si>
  <si>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</si>
  <si>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</si>
  <si>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</si>
  <si>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</si>
  <si>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</si>
  <si>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</si>
  <si>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</si>
  <si>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</si>
  <si>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</si>
  <si>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</si>
  <si>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</si>
  <si>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</si>
  <si>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</si>
  <si>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</si>
  <si>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</si>
  <si>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</si>
  <si>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</si>
  <si>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</si>
  <si>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</si>
  <si>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</si>
  <si>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</si>
  <si>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</si>
  <si>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</si>
  <si>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</si>
  <si>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</si>
  <si>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</si>
  <si>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</si>
  <si>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</si>
  <si>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</si>
  <si>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</si>
  <si>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</si>
  <si>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</si>
  <si>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</si>
  <si>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</si>
  <si>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</si>
  <si>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</si>
  <si>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</si>
  <si>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</si>
  <si>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</si>
  <si>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</si>
  <si>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</si>
  <si>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</si>
  <si>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</si>
  <si>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</si>
  <si>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</si>
  <si>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</si>
  <si>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</si>
  <si>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</si>
  <si>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</si>
  <si>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</si>
  <si>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</si>
  <si>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</si>
  <si>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</si>
  <si>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</si>
  <si>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</si>
  <si>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</si>
  <si>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</si>
  <si>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</si>
  <si>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</si>
  <si>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</si>
  <si>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</si>
  <si>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</si>
  <si>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</si>
  <si>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</si>
  <si>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</si>
  <si>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</si>
  <si>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</si>
  <si>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</si>
  <si>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</si>
  <si>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</si>
  <si>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</si>
  <si>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</si>
  <si>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</si>
  <si>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</si>
  <si>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</si>
  <si>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</si>
  <si>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</si>
  <si>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</si>
  <si>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</si>
  <si>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</si>
  <si>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</si>
  <si>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</si>
  <si>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</si>
  <si>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</si>
  <si>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</si>
  <si>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</si>
  <si>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</si>
  <si>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</si>
  <si>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</si>
  <si>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</si>
  <si>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</si>
  <si>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</si>
  <si>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</si>
  <si>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</si>
  <si>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</si>
  <si>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</si>
  <si>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</si>
  <si>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</si>
  <si>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</si>
  <si>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</si>
  <si>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</si>
  <si>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</si>
  <si>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</si>
  <si>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</si>
  <si>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</si>
  <si>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</si>
  <si>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</si>
  <si>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</si>
  <si>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</si>
  <si>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</si>
  <si>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</si>
  <si>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</si>
  <si>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</si>
  <si>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</si>
  <si>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</si>
  <si>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</si>
  <si>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</si>
  <si>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</si>
  <si>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</si>
  <si>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</si>
  <si>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</si>
  <si>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</si>
  <si>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</si>
  <si>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</si>
  <si>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</si>
  <si>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</si>
  <si>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</si>
  <si>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</si>
  <si>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</si>
  <si>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</si>
  <si>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</si>
  <si>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</si>
  <si>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</si>
  <si>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</si>
  <si>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</si>
  <si>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</si>
  <si>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</si>
  <si>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</si>
  <si>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</si>
  <si>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</si>
  <si>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</si>
  <si>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</si>
  <si>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</si>
  <si>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</si>
  <si>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</si>
  <si>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</si>
  <si>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</si>
  <si>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</si>
  <si>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</si>
  <si>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</si>
  <si>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</si>
  <si>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</si>
  <si>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</si>
  <si>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</si>
  <si>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</si>
  <si>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</si>
  <si>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</si>
  <si>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</si>
  <si>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</si>
  <si>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</si>
  <si>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</si>
  <si>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</si>
  <si>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</si>
  <si>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</si>
  <si>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</si>
  <si>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</si>
  <si>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</si>
  <si>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</si>
  <si>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</si>
  <si>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</si>
  <si>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</si>
  <si>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</si>
  <si>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</si>
  <si>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</si>
  <si>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</si>
  <si>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</si>
  <si>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</si>
  <si>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</si>
  <si>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</si>
  <si>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</si>
  <si>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</si>
  <si>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</si>
  <si>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</si>
  <si>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</si>
  <si>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</si>
  <si>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</si>
  <si>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</si>
  <si>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</si>
  <si>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</si>
  <si>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</si>
  <si>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</si>
  <si>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</si>
  <si>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</si>
  <si>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</si>
  <si>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</si>
  <si>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</si>
  <si>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</si>
  <si>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</si>
  <si>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</si>
  <si>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</si>
  <si>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</si>
  <si>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</si>
  <si>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</si>
  <si>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</si>
  <si>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</si>
  <si>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</si>
  <si>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</si>
  <si>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</si>
  <si>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</si>
  <si>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</si>
  <si>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</si>
  <si>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</si>
  <si>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</si>
  <si>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</si>
  <si>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</si>
  <si>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</si>
  <si>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</si>
  <si>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</si>
  <si>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</si>
  <si>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</si>
  <si>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</si>
  <si>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</si>
  <si>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</si>
  <si>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</si>
  <si>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</si>
  <si>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</si>
  <si>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</si>
  <si>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</si>
  <si>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</si>
  <si>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</si>
  <si>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</si>
  <si>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</si>
  <si>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</si>
  <si>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</si>
  <si>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</si>
  <si>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</si>
  <si>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</si>
  <si>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</si>
  <si>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</si>
  <si>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</si>
  <si>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</si>
  <si>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</si>
  <si>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</si>
  <si>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</si>
  <si>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</si>
  <si>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</si>
  <si>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</si>
  <si>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</si>
  <si>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</si>
  <si>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</si>
  <si>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</si>
  <si>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</si>
  <si>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</si>
  <si>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</si>
  <si>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</si>
  <si>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</si>
  <si>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</si>
  <si>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</si>
  <si>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</si>
  <si>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</si>
  <si>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</si>
  <si>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</si>
  <si>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</si>
  <si>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</si>
  <si>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</si>
  <si>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</si>
  <si>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</si>
  <si>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</si>
  <si>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</si>
  <si>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</si>
  <si>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</si>
  <si>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</si>
  <si>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</si>
  <si>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</si>
  <si>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</si>
  <si>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</si>
  <si>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</si>
  <si>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</si>
  <si>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</si>
  <si>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</si>
  <si>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</si>
  <si>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</si>
  <si>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</si>
  <si>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</si>
  <si>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</si>
  <si>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</si>
  <si>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</si>
  <si>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</si>
  <si>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</si>
  <si>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</si>
  <si>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</si>
  <si>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</si>
  <si>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</si>
  <si>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</si>
  <si>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</si>
  <si>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</si>
  <si>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</si>
  <si>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</si>
  <si>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</si>
  <si>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</si>
  <si>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</si>
  <si>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</si>
  <si>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</si>
  <si>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</si>
  <si>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</si>
  <si>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</si>
  <si>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</si>
  <si>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</si>
  <si>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</si>
  <si>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</si>
  <si>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</si>
  <si>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</si>
  <si>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</si>
  <si>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</si>
  <si>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</si>
  <si>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</si>
  <si>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</si>
  <si>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</si>
  <si>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</si>
  <si>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</si>
  <si>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</si>
  <si>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</si>
  <si>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</si>
  <si>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</si>
  <si>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</si>
  <si>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</si>
  <si>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</si>
  <si>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</si>
  <si>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</si>
  <si>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</si>
  <si>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</si>
  <si>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</si>
  <si>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</si>
  <si>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</si>
  <si>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</si>
  <si>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</si>
  <si>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</si>
  <si>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</si>
  <si>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</si>
  <si>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</si>
  <si>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</si>
  <si>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</si>
  <si>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</si>
  <si>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</si>
  <si>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</si>
  <si>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</si>
  <si>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</si>
  <si>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</si>
  <si>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</si>
  <si>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</si>
  <si>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</si>
  <si>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</si>
  <si>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</si>
  <si>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</si>
  <si>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</si>
  <si>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</si>
  <si>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</si>
  <si>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</si>
  <si>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</si>
  <si>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</si>
  <si>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</si>
  <si>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</si>
  <si>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</si>
  <si>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</si>
  <si>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</si>
  <si>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</si>
  <si>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</si>
  <si>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</si>
  <si>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</si>
  <si>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</si>
  <si>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</si>
  <si>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</si>
  <si>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</si>
  <si>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</si>
  <si>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</si>
  <si>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</si>
  <si>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</si>
  <si>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</si>
  <si>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</si>
  <si>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</si>
  <si>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</si>
  <si>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</si>
  <si>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</si>
  <si>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</si>
  <si>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</si>
  <si>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</si>
  <si>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</si>
  <si>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</si>
  <si>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</si>
  <si>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</si>
  <si>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</si>
  <si>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</si>
  <si>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</si>
  <si>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</si>
  <si>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</si>
  <si>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</si>
  <si>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</si>
  <si>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</si>
  <si>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</si>
  <si>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</si>
  <si>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</si>
  <si>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</si>
  <si>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</si>
  <si>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</si>
  <si>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</si>
  <si>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</si>
  <si>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</si>
  <si>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</si>
  <si>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</si>
  <si>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</si>
  <si>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</si>
  <si>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</si>
  <si>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</si>
  <si>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</si>
  <si>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</si>
  <si>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</si>
  <si>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</si>
  <si>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</si>
  <si>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</si>
  <si>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</si>
  <si>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</si>
  <si>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</si>
  <si>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</si>
  <si>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</si>
  <si>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</si>
  <si>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</si>
  <si>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</si>
  <si>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</si>
  <si>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</si>
  <si>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</si>
  <si>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</si>
  <si>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</si>
  <si>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</si>
  <si>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</si>
  <si>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</si>
  <si>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</si>
  <si>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</si>
  <si>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</si>
  <si>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</si>
  <si>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</si>
  <si>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</si>
  <si>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</si>
  <si>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</si>
  <si>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</si>
  <si>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</si>
  <si>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</si>
  <si>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</si>
  <si>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</si>
  <si>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</si>
  <si>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</si>
  <si>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</si>
  <si>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</si>
  <si>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</si>
  <si>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</si>
  <si>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</si>
  <si>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</si>
  <si>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</si>
  <si>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</si>
  <si>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</si>
  <si>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</si>
  <si>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</si>
  <si>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</si>
  <si>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</si>
  <si>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</si>
  <si>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</si>
  <si>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</si>
  <si>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</si>
  <si>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</si>
  <si>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</si>
  <si>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</si>
  <si>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</si>
  <si>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</si>
  <si>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</si>
  <si>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</si>
  <si>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</si>
  <si>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</si>
  <si>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</si>
  <si>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</si>
  <si>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</si>
  <si>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</si>
  <si>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</si>
  <si>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</si>
  <si>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</si>
  <si>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</si>
  <si>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</si>
  <si>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</si>
  <si>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</si>
  <si>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</si>
  <si>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</si>
  <si>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</si>
  <si>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</si>
  <si>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</si>
  <si>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</si>
  <si>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</si>
  <si>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</si>
  <si>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</si>
  <si>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</si>
  <si>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</si>
  <si>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</si>
  <si>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</si>
  <si>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</si>
  <si>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</si>
  <si>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</si>
  <si>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</si>
  <si>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</si>
  <si>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</si>
  <si>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</si>
  <si>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</si>
  <si>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</si>
  <si>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</si>
  <si>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</si>
  <si>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</si>
  <si>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</si>
  <si>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</si>
  <si>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</si>
  <si>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</si>
  <si>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</si>
  <si>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</si>
  <si>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</si>
  <si>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</si>
  <si>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</si>
  <si>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</si>
  <si>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</si>
  <si>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</si>
  <si>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</si>
  <si>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</si>
  <si>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</si>
  <si>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</si>
  <si>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</si>
  <si>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</si>
  <si>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</si>
  <si>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</si>
  <si>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</si>
  <si>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</si>
  <si>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</si>
  <si>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</si>
  <si>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</si>
  <si>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</si>
  <si>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</si>
  <si>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</si>
  <si>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</si>
  <si>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</si>
  <si>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</si>
  <si>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</si>
  <si>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</si>
  <si>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</si>
  <si>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</si>
  <si>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</si>
  <si>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</si>
  <si>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</si>
  <si>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</si>
  <si>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</si>
  <si>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</si>
  <si>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</si>
  <si>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</si>
  <si>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</si>
  <si>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</si>
  <si>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</si>
  <si>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</si>
  <si>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</si>
  <si>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</si>
  <si>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</si>
  <si>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</si>
  <si>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</si>
  <si>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</si>
  <si>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</si>
  <si>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</si>
  <si>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</si>
  <si>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</si>
  <si>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</si>
  <si>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</si>
  <si>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</si>
  <si>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</si>
  <si>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</si>
  <si>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</si>
  <si>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</si>
  <si>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</si>
  <si>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</si>
  <si>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</si>
  <si>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</si>
  <si>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</si>
  <si>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</si>
  <si>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</si>
  <si>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</si>
  <si>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</si>
  <si>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</si>
  <si>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</si>
  <si>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</si>
  <si>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</si>
  <si>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</si>
  <si>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</si>
  <si>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</si>
  <si>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</si>
  <si>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</si>
  <si>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</si>
  <si>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</si>
  <si>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</si>
  <si>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</si>
  <si>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</si>
  <si>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</si>
  <si>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</si>
  <si>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</si>
  <si>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</si>
  <si>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</si>
  <si>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</si>
  <si>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</si>
  <si>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</si>
  <si>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</si>
  <si>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</si>
  <si>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</si>
  <si>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</si>
  <si>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</si>
  <si>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</si>
  <si>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</si>
  <si>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</si>
  <si>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</si>
  <si>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</si>
  <si>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</si>
  <si>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</si>
  <si>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</si>
  <si>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</si>
  <si>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</si>
  <si>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</si>
  <si>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</si>
  <si>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</si>
  <si>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</si>
  <si>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</si>
  <si>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</si>
  <si>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</si>
  <si>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</si>
  <si>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</si>
  <si>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</si>
  <si>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</si>
  <si>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</si>
  <si>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</si>
  <si>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</si>
  <si>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</si>
  <si>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</si>
  <si>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</si>
  <si>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</si>
  <si>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</si>
  <si>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</si>
  <si>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</si>
  <si>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</si>
  <si>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</si>
  <si>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</si>
  <si>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</si>
  <si>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</si>
  <si>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</si>
  <si>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</si>
  <si>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</si>
  <si>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</si>
  <si>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</si>
  <si>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</si>
  <si>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</si>
  <si>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</si>
  <si>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</si>
  <si>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</si>
  <si>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</si>
  <si>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</si>
  <si>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</si>
  <si>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</si>
  <si>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</si>
  <si>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</si>
  <si>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</si>
  <si>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</si>
  <si>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</si>
  <si>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</si>
  <si>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</si>
  <si>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</si>
  <si>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</si>
  <si>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</si>
  <si>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</si>
  <si>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</si>
  <si>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</si>
  <si>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</si>
  <si>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</si>
  <si>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</si>
  <si>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</si>
  <si>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</si>
  <si>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</si>
  <si>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</si>
  <si>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</si>
  <si>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</si>
  <si>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</si>
  <si>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</si>
  <si>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</si>
  <si>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</si>
  <si>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</si>
  <si>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</si>
  <si>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</si>
  <si>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</si>
  <si>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</si>
  <si>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</si>
  <si>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</si>
  <si>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</si>
  <si>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</si>
  <si>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</si>
  <si>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</si>
  <si>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</si>
  <si>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</si>
  <si>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</si>
  <si>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</si>
  <si>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</si>
  <si>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</si>
  <si>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</si>
  <si>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</si>
  <si>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</si>
  <si>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</si>
  <si>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</si>
  <si>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</si>
  <si>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</si>
  <si>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</si>
  <si>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</si>
  <si>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</si>
  <si>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</si>
  <si>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</si>
  <si>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</si>
  <si>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</si>
  <si>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</si>
  <si>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</si>
  <si>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</si>
  <si>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</si>
  <si>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</si>
  <si>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</si>
  <si>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</si>
  <si>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</si>
  <si>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</si>
  <si>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</si>
  <si>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</si>
  <si>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</si>
  <si>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</si>
  <si>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</si>
  <si>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</si>
  <si>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</si>
  <si>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</si>
  <si>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</si>
  <si>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</si>
  <si>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</si>
  <si>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</si>
  <si>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</si>
  <si>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</si>
  <si>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</si>
  <si>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</si>
  <si>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</si>
  <si>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</si>
  <si>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</si>
  <si>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</si>
  <si>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</si>
  <si>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</si>
  <si>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</si>
  <si>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</si>
  <si>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</si>
  <si>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</si>
  <si>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</si>
  <si>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</si>
  <si>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</si>
  <si>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</si>
  <si>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</si>
  <si>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</si>
  <si>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</si>
  <si>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</si>
  <si>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</si>
  <si>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</si>
  <si>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</si>
  <si>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</si>
  <si>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</si>
  <si>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</si>
  <si>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</si>
  <si>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</si>
  <si>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</si>
  <si>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</si>
  <si>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</si>
  <si>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</si>
  <si>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</si>
  <si>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</si>
  <si>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</si>
  <si>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</si>
  <si>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</si>
  <si>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</si>
  <si>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</si>
  <si>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</si>
  <si>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</si>
  <si>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</si>
  <si>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</si>
  <si>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</si>
  <si>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</si>
  <si>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</si>
  <si>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</si>
  <si>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</si>
  <si>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</si>
  <si>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</si>
  <si>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</si>
  <si>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</si>
  <si>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</si>
  <si>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</si>
  <si>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</si>
  <si>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</si>
  <si>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</si>
  <si>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</si>
  <si>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</si>
  <si>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</si>
  <si>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</si>
  <si>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</si>
  <si>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</si>
  <si>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</si>
  <si>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</si>
  <si>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</si>
  <si>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</si>
  <si>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</si>
  <si>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</si>
  <si>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</si>
  <si>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</si>
  <si>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</si>
  <si>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</si>
  <si>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</si>
  <si>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</si>
  <si>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</si>
  <si>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</si>
  <si>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</si>
  <si>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</si>
  <si>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</si>
  <si>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</si>
  <si>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</si>
  <si>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</si>
  <si>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</si>
  <si>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</si>
  <si>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</si>
  <si>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</si>
  <si>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</si>
  <si>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</si>
  <si>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</si>
  <si>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</si>
  <si>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</si>
  <si>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</si>
  <si>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</si>
  <si>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</si>
  <si>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</si>
  <si>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</si>
  <si>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</si>
  <si>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</si>
  <si>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</si>
  <si>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</si>
  <si>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</si>
  <si>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</si>
  <si>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</si>
  <si>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</si>
  <si>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</si>
  <si>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</si>
  <si>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</si>
  <si>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</si>
  <si>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</si>
  <si>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</si>
  <si>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</si>
  <si>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</si>
  <si>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</si>
  <si>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</si>
  <si>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</si>
  <si>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</si>
  <si>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</si>
  <si>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</si>
  <si>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</si>
  <si>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</si>
  <si>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</si>
  <si>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</si>
  <si>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</si>
  <si>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</si>
  <si>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</si>
  <si>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</si>
  <si>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</si>
  <si>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</si>
  <si>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</si>
  <si>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</si>
  <si>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</si>
  <si>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</si>
  <si>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</si>
  <si>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</si>
  <si>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</si>
  <si>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</si>
  <si>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</si>
  <si>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</si>
  <si>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</si>
  <si>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</si>
  <si>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</si>
  <si>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</si>
  <si>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</si>
  <si>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</si>
  <si>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</si>
  <si>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</si>
  <si>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</si>
  <si>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</si>
  <si>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</si>
  <si>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</si>
  <si>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</si>
  <si>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</si>
  <si>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</si>
  <si>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</si>
  <si>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</si>
  <si>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</si>
  <si>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</si>
  <si>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</si>
  <si>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</si>
  <si>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</si>
  <si>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</si>
  <si>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</si>
  <si>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</si>
  <si>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</si>
  <si>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</si>
  <si>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</si>
  <si>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</si>
  <si>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</si>
  <si>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</si>
  <si>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</si>
  <si>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</si>
  <si>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</si>
  <si>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</si>
  <si>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</si>
  <si>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</si>
  <si>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</si>
  <si>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</si>
  <si>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</si>
  <si>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</si>
  <si>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</si>
  <si>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</si>
  <si>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</si>
  <si>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</si>
  <si>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</si>
  <si>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</si>
  <si>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</si>
  <si>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</si>
  <si>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</si>
  <si>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</si>
  <si>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</si>
  <si>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</si>
  <si>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</si>
  <si>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</si>
  <si>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</si>
  <si>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</si>
  <si>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</si>
  <si>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</si>
  <si>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</si>
  <si>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</si>
  <si>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</si>
  <si>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</si>
  <si>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</si>
  <si>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</si>
  <si>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</si>
  <si>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</si>
  <si>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</si>
  <si>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</si>
  <si>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</si>
  <si>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</si>
  <si>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</si>
  <si>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</si>
  <si>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</si>
  <si>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</si>
  <si>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</si>
  <si>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</si>
  <si>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</si>
  <si>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</si>
  <si>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</si>
  <si>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</si>
  <si>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</si>
  <si>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</si>
  <si>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</si>
  <si>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</si>
  <si>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</si>
  <si>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</si>
  <si>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</si>
  <si>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</si>
  <si>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</si>
  <si>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</si>
  <si>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</si>
  <si>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</si>
  <si>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</si>
  <si>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</si>
  <si>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</si>
  <si>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</si>
  <si>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</si>
  <si>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</si>
  <si>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</si>
  <si>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</si>
  <si>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</si>
  <si>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</si>
  <si>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</si>
  <si>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</si>
  <si>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</si>
  <si>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</si>
  <si>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</si>
  <si>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</si>
  <si>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</si>
  <si>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</si>
  <si>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</si>
  <si>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</si>
  <si>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</si>
  <si>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</si>
  <si>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</si>
  <si>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</si>
  <si>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</si>
  <si>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</si>
  <si>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</si>
  <si>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</si>
  <si>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</si>
  <si>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</si>
  <si>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</si>
  <si>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</si>
  <si>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</si>
  <si>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</si>
  <si>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</si>
  <si>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</si>
  <si>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</si>
  <si>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</si>
  <si>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</si>
  <si>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</si>
  <si>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</si>
  <si>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</si>
  <si>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</si>
  <si>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</si>
  <si>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</si>
  <si>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</si>
  <si>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</si>
  <si>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</si>
  <si>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</si>
  <si>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</si>
  <si>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</si>
  <si>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</si>
  <si>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</si>
  <si>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</si>
  <si>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</si>
  <si>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</si>
  <si>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</si>
  <si>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</si>
  <si>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</si>
  <si>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</si>
  <si>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</si>
  <si>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</si>
  <si>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</si>
  <si>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</si>
  <si>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</si>
  <si>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</si>
  <si>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</si>
  <si>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</si>
  <si>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</si>
  <si>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</si>
  <si>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</si>
  <si>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</si>
  <si>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</si>
  <si>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</si>
  <si>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</si>
  <si>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</si>
  <si>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</si>
  <si>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</si>
  <si>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</si>
  <si>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</si>
  <si>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</si>
  <si>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</si>
  <si>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</si>
  <si>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</si>
  <si>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</si>
  <si>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</si>
  <si>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</si>
  <si>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</si>
  <si>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</si>
  <si>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</si>
  <si>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</si>
  <si>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</si>
  <si>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</si>
  <si>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</si>
  <si>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</si>
  <si>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</si>
  <si>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</si>
  <si>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</si>
  <si>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</si>
  <si>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</si>
  <si>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</si>
  <si>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</si>
  <si>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</si>
  <si>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</si>
  <si>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</si>
  <si>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</si>
  <si>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</si>
  <si>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</si>
  <si>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</si>
  <si>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</si>
  <si>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</si>
  <si>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</si>
  <si>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</si>
  <si>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</si>
  <si>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</si>
  <si>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</si>
  <si>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</si>
  <si>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</si>
  <si>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</si>
  <si>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</si>
  <si>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</si>
  <si>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</si>
  <si>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</si>
  <si>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</si>
  <si>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</si>
  <si>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</si>
  <si>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</si>
  <si>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</si>
  <si>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</si>
  <si>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</si>
  <si>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</si>
  <si>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</si>
  <si>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</si>
  <si>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</si>
  <si>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</si>
  <si>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</si>
  <si>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</si>
  <si>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</si>
  <si>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</si>
  <si>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</si>
  <si>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</si>
  <si>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</si>
  <si>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</si>
  <si>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</si>
  <si>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</si>
  <si>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</si>
  <si>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</si>
  <si>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</si>
  <si>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</si>
  <si>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</si>
  <si>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</si>
  <si>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</si>
  <si>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</si>
  <si>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</si>
  <si>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</si>
  <si>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</si>
  <si>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</si>
  <si>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</si>
  <si>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</si>
  <si>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</si>
  <si>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</si>
  <si>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</si>
  <si>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</si>
  <si>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</si>
  <si>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</si>
  <si>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</si>
  <si>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</si>
  <si>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</si>
  <si>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</si>
  <si>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</si>
  <si>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</si>
  <si>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</si>
  <si>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</si>
  <si>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</si>
  <si>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</si>
  <si>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</si>
  <si>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</si>
  <si>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</si>
  <si>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</si>
  <si>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</si>
  <si>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</si>
  <si>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</si>
  <si>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</si>
  <si>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</si>
  <si>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</si>
  <si>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</si>
  <si>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</si>
  <si>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</si>
  <si>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</si>
  <si>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</si>
  <si>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</si>
  <si>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</si>
  <si>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</si>
  <si>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</si>
  <si>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</si>
  <si>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</si>
  <si>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</si>
  <si>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</si>
  <si>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</si>
  <si>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</si>
  <si>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</si>
  <si>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</si>
  <si>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</si>
  <si>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</si>
  <si>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</si>
  <si>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</si>
  <si>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</si>
  <si>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</si>
  <si>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</si>
  <si>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</si>
  <si>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</si>
  <si>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</si>
  <si>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</si>
  <si>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</si>
  <si>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</si>
  <si>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</si>
  <si>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</si>
  <si>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</si>
  <si>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</si>
  <si>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</si>
  <si>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</si>
  <si>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</si>
  <si>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</si>
  <si>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</si>
  <si>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</si>
  <si>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</si>
  <si>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</si>
  <si>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</si>
  <si>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</si>
  <si>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</si>
  <si>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</si>
  <si>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</si>
  <si>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</si>
  <si>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</si>
  <si>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</si>
  <si>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</si>
  <si>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</si>
  <si>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</si>
  <si>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</si>
  <si>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</si>
  <si>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</si>
  <si>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</si>
  <si>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</si>
  <si>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</si>
  <si>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</si>
  <si>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</si>
  <si>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</si>
  <si>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</si>
  <si>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</si>
  <si>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</si>
  <si>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</si>
  <si>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</si>
  <si>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</si>
  <si>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</si>
  <si>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</si>
  <si>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</si>
  <si>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</si>
  <si>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</si>
  <si>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</si>
  <si>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</si>
  <si>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</si>
  <si>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</si>
  <si>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</si>
  <si>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</si>
  <si>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</si>
  <si>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</si>
  <si>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</si>
  <si>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</si>
  <si>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</si>
  <si>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</si>
  <si>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</si>
  <si>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</si>
  <si>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</si>
  <si>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</si>
  <si>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</si>
  <si>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</si>
  <si>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</si>
  <si>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</si>
  <si>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</si>
  <si>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</si>
  <si>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</si>
  <si>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</si>
  <si>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</si>
  <si>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</si>
  <si>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</si>
  <si>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</si>
  <si>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</si>
  <si>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</si>
  <si>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</si>
  <si>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</si>
  <si>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</si>
  <si>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</si>
  <si>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</si>
  <si>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</si>
  <si>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</si>
  <si>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</si>
  <si>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</si>
  <si>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</si>
  <si>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</si>
  <si>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</si>
  <si>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</si>
  <si>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</si>
  <si>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</si>
  <si>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</si>
  <si>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</si>
  <si>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</si>
  <si>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</si>
  <si>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</si>
  <si>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</si>
  <si>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</si>
  <si>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</si>
  <si>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</si>
  <si>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</si>
  <si>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</si>
  <si>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</si>
  <si>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</si>
  <si>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</si>
  <si>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</si>
  <si>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</si>
  <si>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</si>
  <si>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</si>
  <si>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</si>
  <si>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</si>
  <si>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</si>
  <si>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</si>
  <si>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</si>
  <si>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</si>
  <si>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</si>
  <si>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</si>
  <si>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</si>
  <si>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</si>
  <si>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</si>
  <si>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</si>
  <si>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</si>
  <si>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</si>
  <si>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</si>
  <si>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</si>
  <si>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</si>
  <si>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</si>
  <si>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</si>
  <si>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</si>
  <si>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</si>
  <si>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</si>
  <si>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</si>
  <si>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</si>
  <si>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</si>
  <si>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</si>
  <si>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</si>
  <si>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</si>
  <si>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</si>
  <si>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</si>
  <si>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</si>
  <si>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</si>
  <si>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</si>
  <si>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</si>
  <si>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</si>
  <si>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</si>
  <si>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</si>
  <si>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</si>
  <si>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</si>
  <si>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</si>
  <si>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</si>
  <si>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</si>
  <si>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</si>
  <si>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</si>
  <si>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</si>
  <si>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</si>
  <si>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</si>
  <si>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</si>
  <si>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</si>
  <si>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</si>
  <si>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</si>
  <si>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</si>
  <si>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</si>
  <si>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</si>
  <si>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</si>
  <si>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</si>
  <si>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</si>
  <si>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</si>
  <si>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</si>
  <si>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</si>
  <si>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</si>
  <si>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</si>
  <si>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</si>
  <si>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</si>
  <si>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</si>
  <si>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</si>
  <si>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</si>
  <si>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</si>
  <si>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</si>
  <si>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</si>
  <si>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</si>
  <si>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</si>
  <si>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</si>
  <si>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</si>
  <si>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</si>
  <si>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</si>
  <si>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</si>
  <si>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</si>
  <si>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</si>
  <si>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</si>
  <si>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</si>
  <si>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</si>
  <si>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</si>
  <si>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</si>
  <si>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</si>
  <si>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</si>
  <si>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</si>
  <si>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</si>
  <si>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</si>
  <si>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</si>
  <si>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</si>
  <si>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</si>
  <si>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</si>
  <si>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</si>
  <si>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</si>
  <si>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</si>
  <si>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</si>
  <si>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</si>
  <si>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</si>
  <si>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</si>
  <si>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</si>
  <si>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</si>
  <si>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</si>
  <si>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</si>
  <si>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</si>
  <si>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</si>
  <si>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</si>
  <si>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</si>
  <si>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</si>
  <si>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</si>
  <si>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</si>
  <si>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</si>
  <si>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</si>
  <si>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</si>
  <si>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</si>
  <si>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</si>
  <si>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</si>
  <si>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</si>
  <si>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</si>
  <si>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</si>
  <si>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</si>
  <si>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</si>
  <si>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</si>
  <si>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</si>
  <si>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</si>
  <si>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</si>
  <si>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</si>
  <si>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</si>
  <si>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</si>
  <si>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</si>
  <si>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</si>
  <si>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</si>
  <si>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</si>
  <si>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</si>
  <si>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</si>
  <si>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</si>
  <si>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</si>
  <si>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</si>
  <si>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</si>
  <si>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</si>
  <si>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</si>
  <si>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</si>
  <si>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</si>
  <si>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</si>
  <si>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</si>
  <si>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</si>
  <si>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</si>
  <si>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</si>
  <si>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</si>
  <si>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</si>
  <si>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</si>
  <si>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</si>
  <si>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</si>
  <si>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</si>
  <si>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</si>
  <si>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</si>
  <si>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</si>
  <si>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</si>
  <si>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</si>
  <si>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</si>
  <si>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</si>
  <si>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</si>
  <si>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</si>
  <si>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</si>
  <si>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</si>
  <si>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</si>
  <si>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</si>
  <si>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</si>
  <si>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</si>
  <si>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</si>
  <si>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</si>
  <si>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</si>
  <si>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</si>
  <si>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</si>
  <si>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</si>
  <si>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</si>
  <si>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</si>
  <si>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</si>
  <si>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</si>
  <si>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</si>
  <si>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</si>
  <si>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</si>
  <si>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</si>
  <si>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</si>
  <si>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</si>
  <si>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</si>
  <si>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</si>
  <si>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</si>
  <si>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</si>
  <si>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</si>
  <si>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</si>
  <si>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</si>
  <si>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</si>
  <si>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</si>
  <si>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</si>
  <si>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</si>
  <si>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</si>
  <si>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</si>
  <si>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</si>
  <si>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</si>
  <si>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</si>
  <si>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</si>
  <si>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</si>
  <si>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</si>
  <si>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</si>
  <si>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</si>
  <si>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</si>
  <si>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</si>
  <si>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</si>
  <si>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</si>
  <si>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</si>
  <si>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</si>
  <si>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</si>
  <si>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</si>
  <si>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</si>
  <si>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</si>
  <si>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</si>
  <si>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</si>
  <si>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</si>
  <si>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</si>
  <si>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</si>
  <si>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</si>
  <si>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</si>
  <si>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</si>
  <si>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</si>
  <si>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</si>
  <si>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</si>
  <si>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</si>
  <si>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</si>
  <si>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</si>
  <si>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</si>
  <si>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</si>
  <si>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</si>
  <si>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</si>
  <si>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</si>
  <si>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</si>
  <si>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</si>
  <si>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</si>
  <si>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</si>
  <si>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</si>
  <si>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</si>
  <si>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</si>
  <si>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</si>
  <si>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</si>
  <si>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</si>
  <si>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</si>
  <si>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</si>
  <si>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</si>
  <si>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</si>
  <si>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</si>
  <si>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</si>
  <si>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</si>
  <si>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</si>
  <si>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</si>
  <si>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</si>
  <si>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</si>
  <si>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</si>
  <si>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</si>
  <si>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</si>
  <si>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</si>
  <si>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</si>
  <si>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</si>
  <si>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</si>
  <si>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</si>
  <si>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</si>
  <si>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</si>
  <si>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</si>
  <si>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</si>
  <si>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</si>
  <si>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</si>
  <si>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</si>
  <si>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</si>
  <si>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</si>
  <si>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</si>
  <si>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</si>
  <si>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</si>
  <si>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</si>
  <si>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</si>
  <si>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</si>
  <si>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</si>
  <si>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</si>
  <si>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</si>
  <si>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</si>
  <si>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</si>
  <si>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</si>
  <si>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</si>
  <si>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</si>
  <si>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</si>
  <si>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</si>
  <si>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</si>
  <si>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</si>
  <si>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</si>
  <si>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</si>
  <si>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</si>
  <si>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</si>
  <si>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</si>
  <si>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</si>
  <si>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</si>
  <si>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</si>
  <si>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</si>
  <si>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</si>
  <si>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</si>
  <si>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</si>
  <si>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</si>
  <si>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</si>
  <si>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</si>
  <si>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</si>
  <si>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</si>
  <si>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</si>
  <si>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</si>
  <si>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</si>
  <si>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</si>
  <si>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</si>
  <si>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</si>
  <si>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</si>
  <si>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</si>
  <si>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</si>
  <si>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</si>
  <si>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</si>
  <si>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</si>
  <si>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</si>
  <si>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</si>
  <si>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</si>
  <si>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</si>
  <si>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</si>
  <si>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</si>
  <si>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</si>
  <si>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</si>
  <si>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</si>
  <si>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</si>
  <si>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</si>
  <si>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</si>
  <si>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</si>
  <si>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</si>
  <si>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</si>
  <si>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</si>
  <si>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</si>
  <si>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</si>
  <si>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</si>
  <si>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</si>
  <si>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</si>
  <si>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</si>
  <si>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</si>
  <si>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</si>
  <si>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</si>
  <si>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</si>
  <si>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</si>
  <si>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</si>
  <si>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</si>
  <si>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</si>
  <si>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</si>
  <si>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</si>
  <si>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</si>
  <si>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</si>
  <si>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</si>
  <si>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</si>
  <si>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</si>
  <si>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</si>
  <si>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</si>
  <si>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</si>
  <si>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</si>
  <si>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</si>
  <si>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</si>
  <si>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</si>
  <si>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</si>
  <si>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</si>
  <si>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</si>
  <si>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</si>
  <si>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</si>
  <si>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</si>
  <si>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</si>
  <si>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</si>
  <si>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</si>
  <si>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</si>
  <si>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</si>
  <si>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</si>
  <si>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</si>
  <si>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</si>
  <si>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</si>
  <si>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</si>
  <si>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</si>
  <si>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</si>
  <si>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</si>
  <si>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</si>
  <si>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</si>
  <si>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</si>
  <si>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</si>
  <si>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</si>
  <si>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</si>
  <si>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</si>
  <si>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</si>
  <si>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</si>
  <si>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</si>
  <si>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</si>
  <si>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</si>
  <si>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</si>
  <si>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</si>
  <si>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</si>
  <si>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</si>
  <si>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</si>
  <si>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</si>
  <si>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</si>
  <si>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</si>
  <si>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</si>
  <si>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</si>
  <si>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</si>
  <si>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</si>
  <si>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</si>
  <si>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</si>
  <si>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</si>
  <si>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</si>
  <si>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</si>
  <si>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</si>
  <si>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</si>
  <si>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</si>
  <si>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</si>
  <si>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</si>
  <si>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</si>
  <si>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</si>
  <si>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</si>
  <si>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</si>
  <si>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</si>
  <si>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</si>
  <si>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</si>
  <si>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</si>
  <si>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</si>
  <si>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</si>
  <si>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</si>
  <si>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</si>
  <si>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</si>
  <si>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</si>
  <si>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</si>
  <si>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</si>
  <si>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</si>
  <si>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</si>
  <si>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</si>
  <si>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</si>
  <si>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</si>
  <si>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</si>
  <si>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</si>
  <si>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</si>
  <si>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</si>
  <si>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</si>
  <si>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</si>
  <si>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</si>
  <si>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</si>
  <si>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</si>
  <si>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</si>
  <si>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</si>
  <si>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</si>
  <si>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</si>
  <si>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</si>
  <si>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</si>
  <si>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</si>
  <si>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</si>
  <si>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</si>
  <si>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</si>
  <si>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</si>
  <si>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</si>
  <si>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</si>
  <si>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</si>
  <si>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</si>
  <si>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</si>
  <si>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</si>
  <si>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</si>
  <si>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</si>
  <si>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</si>
  <si>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</si>
  <si>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</si>
  <si>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</si>
  <si>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</si>
  <si>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</si>
  <si>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</si>
  <si>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</si>
  <si>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</si>
  <si>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</si>
  <si>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</si>
  <si>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</si>
  <si>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</si>
  <si>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</si>
  <si>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</si>
  <si>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</si>
  <si>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</si>
  <si>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</si>
  <si>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</si>
  <si>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</si>
  <si>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</si>
  <si>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</si>
  <si>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</si>
  <si>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</si>
  <si>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</si>
  <si>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</si>
  <si>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</si>
  <si>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</si>
  <si>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</si>
  <si>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</si>
  <si>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</si>
  <si>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</si>
  <si>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</si>
  <si>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</si>
  <si>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</si>
  <si>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</si>
  <si>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</si>
  <si>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</si>
  <si>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</si>
  <si>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</si>
  <si>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</si>
  <si>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</si>
  <si>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</si>
  <si>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</si>
  <si>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</si>
  <si>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</si>
  <si>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</si>
  <si>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</si>
  <si>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</si>
  <si>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</si>
  <si>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</si>
  <si>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</si>
  <si>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</si>
  <si>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</si>
  <si>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</si>
  <si>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</si>
  <si>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</si>
  <si>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</si>
  <si>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</si>
  <si>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</si>
  <si>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</si>
  <si>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</si>
  <si>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</si>
  <si>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</si>
  <si>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</si>
  <si>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</si>
  <si>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</si>
  <si>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</si>
  <si>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</si>
  <si>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</si>
  <si>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</si>
  <si>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</si>
  <si>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</si>
  <si>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</si>
  <si>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</si>
  <si>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</si>
  <si>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</si>
  <si>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</si>
  <si>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</si>
  <si>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</si>
  <si>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</si>
  <si>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</si>
  <si>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</si>
  <si>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</si>
  <si>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</si>
  <si>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</si>
  <si>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</si>
  <si>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</si>
  <si>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</si>
  <si>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</si>
  <si>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</si>
  <si>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</si>
  <si>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</si>
  <si>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</si>
  <si>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</si>
  <si>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</si>
  <si>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</si>
  <si>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</si>
  <si>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</si>
  <si>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</si>
  <si>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</si>
  <si>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</si>
  <si>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</si>
  <si>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</si>
  <si>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</si>
  <si>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</si>
  <si>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</si>
  <si>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</si>
  <si>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</si>
  <si>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</si>
  <si>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</si>
  <si>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</si>
  <si>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</si>
  <si>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</si>
  <si>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</si>
  <si>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</si>
  <si>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</si>
  <si>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</si>
  <si>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</si>
  <si>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</si>
  <si>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</si>
  <si>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</si>
  <si>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</si>
  <si>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</si>
  <si>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</si>
  <si>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</si>
  <si>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</si>
  <si>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</si>
  <si>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</si>
  <si>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</si>
  <si>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</si>
  <si>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</si>
  <si>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</si>
  <si>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</si>
  <si>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</si>
  <si>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</si>
  <si>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</si>
  <si>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</si>
  <si>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</si>
  <si>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</si>
  <si>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</si>
  <si>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</si>
  <si>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</si>
  <si>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</si>
  <si>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</si>
  <si>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</si>
  <si>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</si>
  <si>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</si>
  <si>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</si>
  <si>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</si>
  <si>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</si>
  <si>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</si>
  <si>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</si>
  <si>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</si>
  <si>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</si>
  <si>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</si>
  <si>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</si>
  <si>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</si>
  <si>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</si>
  <si>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</si>
  <si>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</si>
  <si>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</si>
  <si>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</si>
  <si>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</si>
  <si>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</si>
  <si>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</si>
  <si>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</si>
  <si>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</si>
  <si>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</si>
  <si>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</si>
  <si>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</si>
  <si>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</si>
  <si>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</si>
  <si>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</si>
  <si>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</si>
  <si>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</si>
  <si>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</si>
  <si>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</si>
  <si>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</si>
  <si>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</si>
  <si>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</si>
  <si>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</si>
  <si>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</si>
  <si>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</si>
  <si>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</si>
  <si>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</si>
  <si>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</si>
  <si>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</si>
  <si>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</si>
  <si>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</si>
  <si>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</si>
  <si>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</si>
  <si>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</si>
  <si>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</si>
  <si>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</si>
  <si>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</si>
  <si>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</si>
  <si>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</si>
  <si>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</si>
  <si>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</si>
  <si>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</si>
  <si>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</si>
  <si>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</si>
  <si>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</si>
  <si>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</si>
  <si>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</si>
  <si>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</si>
  <si>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</si>
  <si>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</si>
  <si>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</si>
  <si>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</si>
  <si>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</si>
  <si>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</si>
  <si>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</si>
  <si>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</si>
  <si>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</si>
  <si>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</si>
  <si>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</si>
  <si>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</si>
  <si>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</si>
  <si>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</si>
  <si>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</si>
  <si>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</si>
  <si>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</si>
  <si>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</si>
  <si>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</si>
  <si>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</si>
  <si>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</si>
  <si>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</si>
  <si>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</si>
  <si>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</si>
  <si>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</si>
  <si>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</si>
  <si>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</si>
  <si>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</si>
  <si>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</si>
  <si>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</si>
  <si>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</si>
  <si>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</si>
  <si>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</si>
  <si>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</si>
  <si>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</si>
  <si>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</si>
  <si>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</si>
  <si>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</si>
  <si>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</si>
  <si>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</si>
  <si>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</si>
  <si>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</si>
  <si>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</si>
  <si>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</si>
  <si>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</si>
  <si>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</si>
  <si>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</si>
  <si>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</si>
  <si>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</si>
  <si>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</si>
  <si>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</si>
  <si>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</si>
  <si>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</si>
  <si>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</si>
  <si>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</si>
  <si>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</si>
  <si>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</si>
  <si>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</si>
  <si>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</si>
  <si>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</si>
  <si>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</si>
  <si>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</si>
  <si>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</si>
  <si>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</si>
  <si>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</si>
  <si>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</si>
  <si>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</si>
  <si>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</si>
  <si>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</si>
  <si>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</si>
  <si>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</si>
  <si>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</si>
  <si>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</si>
  <si>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</si>
  <si>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</si>
  <si>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</si>
  <si>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</si>
  <si>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</si>
  <si>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</si>
  <si>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</si>
  <si>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</si>
  <si>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</si>
  <si>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</si>
  <si>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</si>
  <si>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</si>
  <si>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</si>
  <si>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</si>
  <si>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</si>
  <si>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</si>
  <si>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</si>
  <si>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</si>
  <si>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</si>
  <si>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</si>
  <si>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</si>
  <si>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</si>
  <si>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</si>
  <si>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</si>
  <si>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</si>
  <si>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</si>
  <si>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</si>
  <si>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</si>
  <si>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</si>
  <si>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</si>
  <si>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</si>
  <si>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</si>
  <si>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</si>
  <si>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</si>
  <si>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</si>
  <si>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</si>
  <si>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</si>
  <si>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</si>
  <si>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</si>
  <si>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</si>
  <si>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</si>
  <si>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</si>
  <si>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</si>
  <si>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</si>
  <si>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</si>
  <si>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</si>
  <si>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</si>
  <si>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</si>
  <si>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</si>
  <si>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</si>
  <si>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</si>
  <si>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</si>
  <si>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</si>
  <si>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</si>
  <si>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</si>
  <si>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</si>
  <si>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</si>
  <si>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</si>
  <si>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</si>
  <si>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</si>
  <si>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</si>
  <si>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</si>
  <si>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</si>
  <si>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</si>
  <si>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</si>
  <si>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</si>
  <si>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</si>
  <si>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</si>
  <si>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</si>
  <si>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</si>
  <si>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</si>
  <si>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</si>
  <si>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</si>
  <si>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</si>
  <si>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</si>
  <si>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</si>
  <si>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</si>
  <si>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</si>
  <si>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</si>
  <si>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</si>
  <si>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</si>
  <si>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</si>
  <si>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</si>
  <si>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</si>
  <si>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</si>
  <si>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</si>
  <si>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</si>
  <si>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</si>
  <si>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</si>
  <si>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</si>
  <si>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</si>
  <si>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</si>
  <si>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</si>
  <si>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</si>
  <si>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</si>
  <si>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</si>
  <si>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</si>
  <si>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</si>
  <si>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</si>
  <si>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</si>
  <si>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</si>
  <si>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</si>
  <si>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</si>
  <si>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</si>
  <si>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</si>
  <si>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</si>
  <si>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</si>
  <si>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</si>
  <si>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</si>
  <si>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</si>
  <si>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</si>
  <si>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</si>
  <si>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</si>
  <si>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</si>
  <si>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</si>
  <si>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</si>
  <si>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</si>
  <si>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</si>
  <si>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</si>
  <si>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</si>
  <si>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</si>
  <si>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</si>
  <si>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</si>
  <si>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</si>
  <si>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</si>
  <si>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</si>
  <si>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</si>
  <si>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</si>
  <si>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</si>
  <si>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</si>
  <si>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</si>
  <si>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</si>
  <si>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</si>
  <si>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</si>
  <si>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</si>
  <si>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</si>
  <si>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</si>
  <si>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</si>
  <si>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</si>
  <si>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</si>
  <si>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</si>
  <si>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</si>
  <si>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</si>
  <si>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</si>
  <si>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</si>
  <si>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</si>
  <si>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</si>
  <si>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</si>
  <si>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</si>
  <si>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</si>
  <si>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</si>
  <si>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</si>
  <si>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</si>
  <si>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</si>
  <si>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</si>
  <si>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</si>
  <si>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</si>
  <si>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</si>
  <si>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</si>
  <si>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</si>
  <si>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</si>
  <si>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</si>
  <si>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</si>
  <si>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</si>
  <si>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</si>
  <si>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</si>
  <si>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</si>
  <si>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</si>
  <si>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</si>
  <si>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</si>
  <si>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</si>
  <si>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</si>
  <si>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</si>
  <si>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</si>
  <si>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</si>
  <si>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</si>
  <si>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</si>
  <si>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</si>
  <si>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</si>
  <si>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</si>
  <si>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</si>
  <si>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</si>
  <si>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</si>
  <si>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</si>
  <si>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</si>
  <si>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</si>
  <si>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</si>
  <si>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</si>
  <si>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</si>
  <si>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</si>
  <si>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</si>
  <si>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</si>
  <si>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</si>
  <si>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</si>
  <si>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</si>
  <si>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</si>
  <si>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</si>
  <si>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</si>
  <si>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</si>
  <si>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</si>
  <si>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</si>
  <si>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</si>
  <si>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</si>
  <si>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</si>
  <si>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</si>
  <si>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</si>
  <si>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</si>
  <si>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</si>
  <si>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</si>
  <si>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</si>
  <si>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</si>
  <si>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</si>
  <si>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</si>
  <si>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</si>
  <si>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</si>
  <si>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</si>
  <si>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</si>
  <si>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</si>
  <si>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</si>
  <si>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</si>
  <si>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</si>
  <si>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</si>
  <si>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</si>
  <si>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</si>
  <si>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</si>
  <si>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</si>
  <si>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</si>
  <si>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</si>
  <si>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</si>
  <si>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</si>
  <si>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</si>
  <si>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</si>
  <si>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</si>
  <si>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</si>
  <si>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</si>
  <si>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</si>
  <si>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</si>
  <si>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</si>
  <si>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</si>
  <si>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</si>
  <si>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</si>
  <si>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</si>
  <si>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</si>
  <si>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</si>
  <si>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</si>
  <si>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</si>
  <si>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</si>
  <si>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</si>
  <si>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</si>
  <si>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</si>
  <si>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</si>
  <si>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</si>
  <si>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</si>
  <si>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</si>
  <si>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</si>
  <si>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</si>
  <si>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</si>
  <si>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</si>
  <si>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</si>
  <si>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</si>
  <si>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</si>
  <si>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</si>
  <si>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</si>
  <si>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</si>
  <si>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</si>
  <si>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</si>
  <si>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</si>
  <si>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</si>
  <si>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</si>
  <si>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</si>
  <si>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</si>
  <si>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</si>
  <si>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</si>
  <si>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</si>
  <si>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</si>
  <si>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</si>
  <si>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</si>
  <si>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</si>
  <si>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</si>
  <si>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</si>
  <si>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</si>
  <si>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</si>
  <si>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</si>
  <si>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</si>
  <si>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</si>
  <si>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</si>
  <si>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</si>
  <si>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</si>
  <si>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</si>
  <si>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</si>
  <si>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</si>
  <si>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</si>
  <si>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</si>
  <si>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</si>
  <si>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</si>
  <si>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</si>
  <si>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</si>
  <si>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</si>
  <si>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</si>
  <si>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</si>
  <si>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</si>
  <si>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</si>
  <si>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</si>
  <si>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</si>
  <si>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</si>
  <si>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</si>
  <si>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</si>
  <si>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</si>
  <si>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</si>
  <si>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</si>
  <si>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</si>
  <si>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</si>
  <si>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</si>
  <si>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</si>
  <si>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</si>
  <si>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</si>
  <si>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</si>
  <si>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</si>
  <si>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</si>
  <si>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</si>
  <si>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</si>
  <si>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</si>
  <si>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</si>
  <si>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</si>
  <si>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</si>
  <si>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</si>
  <si>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</si>
  <si>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</si>
  <si>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</si>
  <si>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</si>
  <si>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</si>
  <si>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</si>
  <si>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</si>
  <si>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</si>
  <si>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</si>
  <si>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</si>
  <si>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</si>
  <si>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</si>
  <si>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</si>
  <si>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</si>
  <si>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</si>
  <si>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</si>
  <si>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</si>
  <si>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</si>
  <si>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</si>
  <si>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</si>
  <si>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</si>
  <si>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</si>
  <si>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</si>
  <si>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</si>
  <si>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</si>
  <si>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</si>
  <si>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</si>
  <si>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</si>
  <si>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</si>
  <si>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</si>
  <si>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</si>
  <si>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</si>
  <si>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</si>
  <si>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</si>
  <si>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</si>
  <si>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</si>
  <si>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</si>
  <si>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</si>
  <si>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</si>
  <si>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</si>
  <si>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</si>
  <si>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</si>
  <si>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</si>
  <si>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</si>
  <si>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</si>
  <si>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</si>
  <si>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</si>
  <si>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</si>
  <si>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</si>
  <si>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</si>
  <si>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</si>
  <si>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</si>
  <si>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</si>
  <si>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</si>
  <si>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</si>
  <si>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</si>
  <si>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</si>
  <si>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</si>
  <si>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</si>
  <si>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</si>
  <si>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</si>
  <si>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</si>
  <si>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</si>
  <si>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</si>
  <si>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</si>
  <si>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</si>
  <si>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</si>
  <si>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</si>
  <si>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</si>
  <si>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</si>
  <si>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</si>
  <si>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</si>
  <si>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</si>
  <si>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</si>
  <si>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</si>
  <si>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</si>
  <si>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</si>
  <si>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</si>
  <si>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</si>
  <si>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</si>
  <si>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</si>
  <si>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</si>
  <si>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</si>
  <si>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</si>
  <si>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</si>
  <si>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</si>
  <si>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</si>
  <si>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</si>
  <si>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</si>
  <si>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</si>
  <si>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</si>
  <si>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</si>
  <si>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</si>
  <si>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</si>
  <si>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</si>
  <si>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</si>
  <si>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</si>
  <si>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</si>
  <si>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</si>
  <si>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</si>
  <si>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</si>
  <si>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</si>
  <si>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</si>
  <si>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</si>
  <si>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</si>
  <si>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</si>
  <si>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</si>
  <si>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</si>
  <si>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</si>
  <si>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</si>
  <si>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</si>
  <si>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</si>
  <si>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</si>
  <si>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</si>
  <si>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</si>
  <si>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</si>
  <si>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</si>
  <si>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</si>
  <si>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</si>
  <si>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</si>
  <si>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</si>
  <si>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</si>
  <si>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</si>
  <si>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</si>
  <si>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</si>
  <si>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</si>
  <si>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</si>
  <si>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</si>
  <si>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</si>
  <si>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</si>
  <si>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</si>
  <si>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</si>
  <si>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</si>
  <si>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</si>
  <si>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</si>
  <si>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</si>
  <si>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</si>
  <si>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</si>
  <si>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</si>
  <si>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</si>
  <si>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</si>
  <si>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</si>
  <si>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</si>
  <si>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</si>
  <si>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</si>
  <si>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</si>
  <si>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</si>
  <si>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</si>
  <si>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</si>
  <si>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</si>
  <si>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</si>
  <si>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</si>
  <si>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</si>
  <si>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</si>
  <si>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</si>
  <si>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</si>
  <si>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</si>
  <si>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</si>
  <si>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</si>
  <si>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</si>
  <si>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</si>
  <si>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</si>
  <si>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</si>
  <si>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</si>
  <si>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</si>
  <si>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</si>
  <si>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</si>
  <si>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</si>
  <si>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</si>
  <si>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</si>
  <si>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</si>
  <si>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</si>
  <si>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</si>
  <si>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</si>
  <si>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</si>
  <si>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</si>
  <si>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</si>
  <si>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</si>
  <si>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</si>
  <si>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</si>
  <si>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</si>
  <si>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</si>
  <si>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</si>
  <si>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</si>
  <si>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</si>
  <si>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</si>
  <si>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</si>
  <si>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</si>
  <si>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</si>
  <si>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</si>
  <si>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</si>
  <si>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</si>
  <si>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</si>
  <si>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</si>
  <si>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</si>
  <si>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</si>
  <si>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</si>
  <si>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</si>
  <si>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</si>
  <si>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</si>
  <si>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</si>
  <si>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</si>
  <si>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</si>
  <si>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</si>
  <si>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</si>
  <si>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</si>
  <si>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</si>
  <si>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</si>
  <si>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</si>
  <si>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</si>
  <si>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</si>
  <si>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</si>
  <si>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</si>
  <si>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</si>
  <si>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</si>
  <si>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</si>
  <si>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</si>
  <si>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</si>
  <si>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</si>
  <si>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</si>
  <si>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</si>
  <si>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</si>
  <si>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</si>
  <si>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</si>
  <si>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</si>
  <si>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</si>
  <si>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</si>
  <si>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</si>
  <si>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</si>
  <si>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</si>
  <si>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</si>
  <si>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</si>
  <si>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</si>
  <si>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</si>
  <si>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</si>
  <si>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</si>
  <si>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</si>
  <si>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</si>
  <si>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</si>
  <si>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</si>
  <si>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</si>
  <si>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</si>
  <si>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</si>
  <si>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</si>
  <si>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</si>
  <si>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</si>
  <si>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</si>
  <si>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</si>
  <si>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</si>
  <si>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</si>
  <si>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</si>
  <si>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</si>
  <si>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</si>
  <si>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</si>
  <si>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</si>
  <si>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</si>
  <si>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</si>
  <si>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</si>
  <si>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</si>
  <si>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</si>
  <si>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</si>
  <si>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</si>
  <si>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</si>
  <si>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</si>
  <si>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</si>
  <si>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</si>
  <si>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</si>
  <si>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</si>
  <si>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</si>
  <si>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</si>
  <si>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</si>
  <si>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</si>
  <si>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</si>
  <si>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</si>
  <si>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</si>
  <si>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</si>
  <si>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</si>
  <si>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</si>
  <si>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</si>
  <si>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</si>
  <si>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</si>
  <si>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</si>
  <si>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</si>
  <si>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</si>
  <si>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</si>
  <si>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</si>
  <si>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</si>
  <si>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</si>
  <si>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</si>
  <si>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</si>
  <si>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</si>
  <si>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</si>
  <si>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</si>
  <si>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</si>
  <si>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</si>
  <si>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</si>
  <si>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</si>
  <si>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</si>
  <si>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</si>
  <si>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</si>
  <si>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</si>
  <si>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</si>
  <si>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</si>
  <si>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</si>
  <si>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</si>
  <si>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</si>
  <si>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</si>
  <si>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</si>
  <si>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</si>
  <si>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</si>
  <si>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</si>
  <si>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</si>
  <si>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</si>
  <si>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</si>
  <si>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</si>
  <si>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</si>
  <si>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</si>
  <si>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</si>
  <si>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</si>
  <si>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</si>
  <si>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</si>
  <si>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</si>
  <si>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</si>
  <si>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</si>
  <si>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</si>
  <si>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</si>
  <si>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</si>
  <si>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</si>
  <si>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</si>
  <si>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</si>
  <si>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</si>
  <si>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</si>
  <si>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</si>
  <si>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</si>
  <si>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</si>
  <si>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</si>
  <si>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</si>
  <si>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</si>
  <si>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</si>
  <si>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</si>
  <si>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</si>
  <si>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</si>
  <si>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</si>
  <si>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</si>
  <si>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</si>
  <si>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</si>
  <si>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</si>
  <si>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</si>
  <si>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</si>
  <si>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</si>
  <si>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</si>
  <si>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</si>
  <si>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</si>
  <si>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</si>
  <si>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</si>
  <si>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</si>
  <si>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</si>
  <si>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</si>
  <si>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</si>
  <si>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</si>
  <si>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</si>
  <si>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</si>
  <si>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</si>
  <si>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</si>
  <si>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</si>
  <si>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</si>
  <si>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</si>
  <si>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</si>
  <si>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</si>
  <si>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</si>
  <si>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</si>
  <si>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</si>
  <si>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</si>
  <si>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</si>
  <si>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</si>
  <si>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</si>
  <si>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</si>
  <si>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</si>
  <si>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</si>
  <si>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</si>
  <si>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</si>
  <si>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</si>
  <si>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</si>
  <si>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</si>
  <si>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</si>
  <si>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</si>
  <si>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</si>
  <si>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</si>
  <si>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</si>
  <si>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</si>
  <si>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</si>
  <si>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</si>
  <si>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</si>
  <si>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</si>
  <si>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</si>
  <si>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</si>
  <si>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</si>
  <si>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</si>
  <si>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</si>
  <si>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</si>
  <si>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</si>
  <si>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</si>
  <si>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</si>
  <si>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</si>
  <si>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</si>
  <si>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</si>
  <si>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</si>
  <si>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</si>
  <si>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</si>
  <si>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</si>
  <si>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</si>
  <si>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</si>
  <si>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</si>
  <si>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</si>
  <si>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</si>
  <si>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</si>
  <si>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</si>
  <si>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</si>
  <si>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</si>
  <si>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</si>
  <si>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</si>
  <si>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</si>
  <si>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</si>
  <si>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</si>
  <si>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</si>
  <si>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</si>
  <si>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</si>
  <si>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</si>
  <si>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</si>
  <si>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</si>
  <si>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</si>
  <si>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</si>
  <si>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</si>
  <si>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</si>
  <si>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</si>
  <si>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</si>
  <si>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</si>
  <si>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</si>
  <si>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</si>
  <si>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</si>
  <si>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</si>
  <si>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</si>
  <si>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</si>
  <si>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</si>
  <si>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</si>
  <si>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</si>
  <si>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</si>
  <si>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</si>
  <si>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</si>
  <si>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</si>
  <si>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</si>
  <si>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</si>
  <si>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</si>
  <si>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</si>
  <si>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</si>
  <si>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</si>
  <si>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</si>
  <si>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</si>
  <si>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</si>
  <si>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</si>
  <si>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</si>
  <si>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</si>
  <si>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</si>
  <si>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</si>
  <si>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</si>
  <si>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</si>
  <si>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</si>
  <si>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</si>
  <si>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</si>
  <si>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</si>
  <si>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</si>
  <si>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</si>
  <si>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</si>
  <si>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</si>
  <si>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</si>
  <si>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</si>
  <si>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</si>
  <si>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</si>
  <si>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</si>
  <si>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</si>
  <si>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</si>
  <si>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</si>
  <si>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</si>
  <si>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</si>
  <si>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</si>
  <si>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</si>
  <si>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</si>
  <si>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</si>
  <si>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</si>
  <si>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</si>
  <si>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</si>
  <si>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</si>
  <si>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</si>
  <si>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</si>
  <si>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</si>
  <si>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</si>
  <si>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</si>
  <si>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</si>
  <si>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</si>
  <si>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</si>
  <si>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</si>
  <si>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</si>
  <si>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</si>
  <si>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</si>
  <si>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</si>
  <si>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</si>
  <si>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</si>
  <si>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</si>
  <si>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</si>
  <si>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</si>
  <si>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</si>
  <si>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</si>
  <si>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</si>
  <si>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</si>
  <si>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</si>
  <si>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</si>
  <si>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</si>
  <si>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</si>
  <si>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</si>
  <si>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</si>
  <si>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</si>
  <si>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</si>
  <si>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</si>
  <si>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</si>
  <si>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</si>
  <si>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</si>
  <si>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</si>
  <si>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</si>
  <si>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</si>
  <si>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</si>
  <si>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</si>
  <si>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</si>
  <si>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</si>
  <si>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</si>
  <si>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</si>
  <si>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</si>
  <si>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</si>
  <si>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</si>
  <si>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</si>
  <si>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</si>
  <si>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</si>
  <si>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</si>
  <si>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</si>
  <si>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</si>
  <si>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</si>
  <si>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</si>
  <si>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</si>
  <si>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</si>
  <si>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</si>
  <si>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</si>
  <si>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</si>
  <si>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</si>
  <si>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</si>
  <si>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</si>
  <si>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</si>
  <si>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</si>
  <si>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</si>
  <si>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</si>
  <si>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</si>
  <si>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</si>
  <si>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</si>
  <si>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</si>
  <si>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</si>
  <si>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</si>
  <si>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</si>
  <si>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</si>
  <si>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</si>
  <si>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</si>
  <si>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</si>
  <si>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</si>
  <si>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</si>
  <si>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</si>
  <si>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</si>
  <si>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</si>
  <si>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</si>
  <si>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</si>
  <si>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</si>
  <si>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</si>
  <si>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</si>
  <si>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</si>
  <si>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</si>
  <si>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</si>
  <si>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</si>
  <si>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</si>
  <si>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</si>
  <si>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</si>
  <si>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</si>
  <si>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</si>
  <si>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</si>
  <si>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</si>
  <si>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</si>
  <si>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</si>
  <si>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</si>
  <si>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</si>
  <si>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</si>
  <si>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</si>
  <si>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</si>
  <si>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</si>
  <si>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</si>
  <si>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</si>
  <si>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</si>
  <si>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</si>
  <si>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</si>
  <si>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</si>
  <si>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</si>
  <si>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</si>
  <si>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</si>
  <si>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</si>
  <si>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</si>
  <si>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</si>
  <si>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</si>
  <si>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</si>
  <si>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</si>
  <si>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</si>
  <si>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</si>
  <si>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</si>
  <si>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</si>
  <si>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</si>
  <si>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</si>
  <si>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</si>
  <si>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</si>
  <si>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</si>
  <si>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</si>
  <si>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</si>
  <si>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</si>
  <si>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</si>
  <si>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</si>
  <si>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</si>
  <si>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</si>
  <si>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</si>
  <si>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</si>
  <si>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</si>
  <si>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</si>
  <si>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</si>
  <si>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</si>
  <si>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</si>
  <si>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</si>
  <si>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</si>
  <si>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</si>
  <si>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</si>
  <si>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</si>
  <si>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</si>
  <si>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</si>
  <si>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</si>
  <si>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</si>
  <si>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</si>
  <si>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</si>
  <si>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</si>
  <si>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</si>
  <si>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</si>
  <si>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</si>
  <si>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</si>
  <si>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</si>
  <si>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</si>
  <si>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</si>
  <si>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</si>
  <si>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</si>
  <si>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</si>
  <si>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</si>
  <si>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</si>
  <si>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</si>
  <si>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</si>
  <si>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</si>
  <si>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</si>
  <si>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</si>
  <si>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</si>
  <si>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</si>
  <si>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</si>
  <si>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</si>
  <si>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</si>
  <si>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</si>
  <si>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</si>
  <si>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</si>
  <si>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</si>
  <si>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</si>
  <si>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</si>
  <si>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</si>
  <si>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</si>
  <si>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</si>
  <si>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</si>
  <si>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</si>
  <si>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</si>
  <si>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</si>
  <si>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</si>
  <si>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</si>
  <si>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</si>
  <si>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</si>
  <si>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</si>
  <si>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</si>
  <si>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</si>
  <si>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</si>
  <si>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</si>
  <si>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</si>
  <si>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</si>
  <si>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</si>
  <si>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</si>
  <si>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</si>
  <si>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</si>
  <si>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</si>
  <si>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</si>
  <si>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</si>
  <si>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</si>
  <si>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</si>
  <si>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</si>
  <si>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</si>
  <si>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</si>
  <si>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</si>
  <si>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</si>
  <si>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</si>
  <si>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</si>
  <si>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</si>
  <si>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</si>
  <si>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</si>
  <si>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</si>
  <si>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</si>
  <si>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</si>
  <si>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</si>
  <si>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</si>
  <si>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</si>
  <si>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</si>
  <si>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</si>
  <si>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</si>
  <si>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</si>
  <si>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</si>
  <si>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</si>
  <si>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</si>
  <si>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</si>
  <si>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</si>
  <si>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</si>
  <si>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</si>
  <si>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</si>
  <si>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</si>
  <si>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</si>
  <si>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</si>
  <si>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</si>
  <si>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</si>
  <si>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</si>
  <si>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</si>
  <si>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</si>
  <si>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</si>
  <si>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</si>
  <si>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</si>
  <si>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</si>
  <si>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</si>
  <si>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</si>
  <si>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</si>
  <si>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</si>
  <si>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</si>
  <si>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</si>
  <si>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</si>
  <si>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</si>
  <si>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</si>
  <si>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</si>
  <si>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</si>
  <si>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</si>
  <si>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</si>
  <si>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</si>
  <si>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</si>
  <si>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</si>
  <si>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</si>
  <si>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</si>
  <si>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</si>
  <si>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</si>
  <si>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</si>
  <si>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</si>
  <si>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</si>
  <si>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</si>
  <si>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</si>
  <si>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</si>
  <si>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</si>
  <si>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</si>
  <si>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</si>
  <si>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</si>
  <si>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</si>
  <si>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</si>
  <si>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</si>
  <si>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</si>
  <si>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</si>
  <si>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</si>
  <si>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</si>
  <si>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</si>
  <si>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</si>
  <si>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</si>
  <si>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</si>
  <si>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</si>
  <si>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</si>
  <si>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</si>
  <si>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</si>
  <si>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</si>
  <si>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</si>
  <si>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</si>
  <si>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</si>
  <si>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</si>
  <si>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</si>
  <si>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</si>
  <si>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</si>
  <si>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</si>
  <si>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</si>
  <si>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</si>
  <si>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</si>
  <si>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</si>
  <si>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</si>
  <si>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</si>
  <si>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</si>
  <si>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</si>
  <si>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</si>
  <si>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</si>
  <si>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</si>
  <si>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</si>
  <si>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</si>
  <si>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</si>
  <si>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</si>
  <si>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</si>
  <si>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</si>
  <si>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</si>
  <si>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</si>
  <si>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</si>
  <si>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</si>
  <si>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</si>
  <si>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</si>
  <si>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</si>
  <si>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</si>
  <si>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</si>
  <si>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</si>
  <si>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</si>
  <si>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</si>
  <si>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</si>
  <si>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</si>
  <si>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</si>
  <si>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</si>
  <si>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</si>
  <si>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</si>
  <si>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</si>
  <si>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</si>
  <si>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</si>
  <si>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</si>
  <si>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</si>
  <si>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</si>
  <si>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</si>
  <si>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</si>
  <si>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</si>
  <si>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</si>
  <si>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</si>
  <si>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</si>
  <si>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</si>
  <si>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</si>
  <si>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</si>
  <si>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</si>
  <si>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</si>
  <si>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</si>
  <si>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</si>
  <si>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</si>
  <si>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</si>
  <si>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</si>
  <si>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</si>
  <si>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</si>
  <si>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</si>
  <si>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</si>
  <si>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</si>
  <si>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</si>
  <si>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</si>
  <si>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</si>
  <si>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</si>
  <si>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</si>
  <si>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</si>
  <si>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</si>
  <si>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</si>
  <si>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</si>
  <si>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</si>
  <si>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</si>
  <si>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</si>
  <si>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</si>
  <si>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</si>
  <si>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</si>
  <si>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</si>
  <si>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</si>
  <si>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</si>
  <si>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</si>
  <si>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</si>
  <si>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</si>
  <si>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</si>
  <si>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</si>
  <si>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</si>
  <si>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</si>
  <si>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</si>
  <si>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</si>
  <si>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</si>
  <si>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</si>
  <si>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</si>
  <si>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</si>
  <si>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</si>
  <si>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</si>
  <si>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</si>
  <si>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</si>
  <si>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</si>
  <si>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</si>
  <si>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</si>
  <si>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</si>
  <si>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</si>
  <si>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</si>
  <si>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</si>
  <si>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</si>
  <si>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</si>
  <si>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</si>
  <si>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</si>
  <si>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</si>
  <si>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</si>
  <si>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</si>
  <si>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</si>
  <si>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</si>
  <si>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</si>
  <si>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</si>
  <si>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</si>
  <si>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</si>
  <si>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</si>
  <si>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</si>
  <si>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</si>
  <si>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</si>
  <si>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</si>
  <si>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</si>
  <si>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</si>
  <si>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</si>
  <si>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</si>
  <si>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</si>
  <si>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</si>
  <si>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</si>
  <si>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</si>
  <si>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</si>
  <si>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</si>
  <si>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</si>
  <si>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</si>
  <si>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</si>
  <si>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</si>
  <si>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</si>
  <si>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</si>
  <si>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</si>
  <si>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</si>
  <si>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</si>
  <si>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</si>
  <si>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</si>
  <si>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</si>
  <si>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</si>
  <si>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</si>
  <si>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</si>
  <si>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</si>
  <si>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</si>
  <si>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</si>
  <si>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</si>
  <si>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</si>
  <si>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</si>
  <si>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</si>
  <si>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</si>
  <si>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</si>
  <si>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</si>
  <si>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</si>
  <si>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</si>
  <si>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</si>
  <si>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</si>
  <si>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</si>
  <si>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</si>
  <si>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</si>
  <si>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</si>
  <si>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</si>
  <si>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</si>
  <si>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</si>
  <si>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</si>
  <si>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</si>
  <si>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</si>
  <si>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</si>
  <si>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</si>
  <si>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</si>
  <si>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</si>
  <si>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</si>
  <si>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</si>
  <si>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</si>
  <si>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</si>
  <si>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</si>
  <si>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</si>
  <si>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</si>
  <si>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</si>
  <si>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</si>
  <si>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</si>
  <si>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</si>
  <si>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</si>
  <si>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</si>
  <si>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</si>
  <si>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</si>
  <si>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</si>
  <si>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</si>
  <si>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</si>
  <si>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</si>
  <si>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</si>
  <si>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</si>
  <si>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</si>
  <si>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</si>
  <si>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</si>
  <si>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</si>
  <si>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</si>
  <si>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</si>
  <si>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</si>
  <si>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</si>
  <si>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</si>
  <si>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</si>
  <si>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</si>
  <si>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</si>
  <si>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</si>
  <si>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</si>
  <si>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</si>
  <si>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</si>
  <si>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</si>
  <si>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</si>
  <si>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</si>
  <si>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</si>
  <si>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</si>
  <si>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</si>
  <si>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</si>
  <si>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</si>
  <si>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</si>
  <si>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</si>
  <si>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</si>
  <si>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</si>
  <si>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</si>
  <si>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</si>
  <si>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</si>
  <si>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</si>
  <si>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</si>
  <si>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</si>
  <si>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</si>
  <si>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</si>
  <si>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</si>
  <si>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</si>
  <si>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</si>
  <si>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</si>
  <si>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</si>
  <si>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</si>
  <si>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</si>
  <si>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</si>
  <si>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</si>
  <si>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</si>
  <si>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</si>
  <si>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</si>
  <si>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</si>
  <si>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</si>
  <si>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</si>
  <si>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</si>
  <si>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</si>
  <si>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</si>
  <si>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</si>
  <si>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</si>
  <si>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</si>
  <si>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</si>
  <si>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</si>
  <si>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</si>
  <si>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</si>
  <si>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</si>
  <si>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</si>
  <si>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</si>
  <si>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</si>
  <si>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</si>
  <si>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</si>
  <si>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</si>
  <si>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</si>
  <si>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</si>
  <si>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</si>
  <si>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</si>
  <si>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</si>
  <si>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</si>
  <si>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</si>
  <si>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</si>
  <si>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</si>
  <si>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</si>
  <si>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</si>
  <si>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</si>
  <si>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</si>
  <si>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</si>
  <si>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</si>
  <si>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</si>
  <si>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</si>
  <si>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</si>
  <si>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</si>
  <si>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</si>
  <si>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</si>
  <si>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</si>
  <si>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</si>
  <si>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</si>
  <si>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</si>
  <si>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</si>
  <si>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</si>
  <si>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</si>
  <si>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</si>
  <si>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</si>
  <si>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</si>
  <si>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</si>
  <si>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</si>
  <si>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</si>
  <si>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</si>
  <si>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</si>
  <si>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</si>
  <si>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</si>
  <si>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</si>
  <si>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</si>
  <si>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</si>
  <si>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</si>
  <si>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</si>
  <si>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</si>
  <si>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</si>
  <si>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</si>
  <si>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</si>
  <si>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</si>
  <si>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</si>
  <si>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</si>
  <si>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</si>
  <si>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</si>
  <si>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</si>
  <si>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</si>
  <si>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</si>
  <si>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</si>
  <si>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</si>
  <si>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</si>
  <si>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</si>
  <si>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</si>
  <si>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</si>
  <si>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</si>
  <si>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</si>
  <si>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</si>
  <si>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</si>
  <si>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</si>
  <si>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</si>
  <si>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</si>
  <si>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</si>
  <si>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</si>
  <si>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</si>
  <si>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</si>
  <si>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</si>
  <si>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</si>
  <si>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</si>
  <si>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</si>
  <si>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</si>
  <si>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</si>
  <si>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</si>
  <si>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</si>
  <si>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</si>
  <si>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</si>
  <si>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</si>
  <si>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</si>
  <si>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</si>
  <si>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</si>
  <si>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</si>
  <si>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</si>
  <si>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</si>
  <si>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</si>
  <si>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</si>
  <si>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</si>
  <si>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</si>
  <si>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</si>
  <si>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</si>
  <si>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</si>
  <si>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</si>
  <si>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</si>
  <si>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</si>
  <si>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</si>
  <si>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</si>
  <si>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</si>
  <si>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</si>
  <si>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</si>
  <si>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</si>
  <si>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</si>
  <si>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</si>
  <si>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</si>
  <si>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</si>
  <si>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</si>
  <si>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</si>
  <si>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</si>
  <si>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</si>
  <si>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</si>
  <si>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</si>
  <si>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</si>
  <si>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</si>
  <si>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</si>
  <si>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</si>
  <si>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</si>
  <si>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</si>
  <si>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</si>
  <si>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</si>
  <si>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</si>
  <si>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</si>
  <si>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</si>
  <si>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</si>
  <si>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</si>
  <si>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</si>
  <si>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</si>
  <si>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</si>
  <si>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</si>
  <si>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</si>
  <si>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</si>
  <si>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</si>
  <si>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</si>
  <si>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</si>
  <si>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</si>
  <si>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</si>
  <si>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</si>
  <si>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</si>
  <si>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</si>
  <si>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</si>
  <si>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</si>
  <si>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</si>
  <si>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</si>
  <si>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</si>
  <si>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</si>
  <si>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</si>
  <si>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</si>
  <si>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</si>
  <si>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</si>
  <si>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</si>
  <si>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</si>
  <si>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</si>
  <si>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</si>
  <si>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</si>
  <si>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</si>
  <si>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</si>
  <si>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</si>
  <si>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</si>
  <si>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</si>
  <si>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</si>
  <si>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</si>
  <si>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</si>
  <si>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</si>
  <si>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</si>
  <si>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</si>
  <si>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</si>
  <si>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</si>
  <si>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</si>
  <si>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</si>
  <si>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</si>
  <si>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</si>
  <si>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</si>
  <si>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</si>
  <si>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</si>
  <si>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</si>
  <si>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</si>
  <si>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</si>
  <si>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</si>
  <si>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</si>
  <si>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</si>
  <si>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</si>
  <si>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</si>
  <si>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</si>
  <si>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</si>
  <si>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</si>
  <si>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</si>
  <si>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</si>
  <si>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</si>
  <si>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</si>
  <si>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</si>
  <si>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</si>
  <si>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</si>
  <si>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</si>
  <si>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</si>
  <si>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</si>
  <si>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</si>
  <si>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</si>
  <si>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</si>
  <si>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</si>
  <si>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</si>
  <si>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</si>
  <si>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</si>
  <si>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</si>
  <si>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</si>
  <si>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</si>
  <si>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</si>
  <si>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</si>
  <si>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</si>
  <si>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</si>
  <si>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</si>
  <si>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</si>
  <si>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</si>
  <si>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</si>
  <si>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</si>
  <si>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</si>
  <si>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</si>
  <si>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</si>
  <si>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</si>
  <si>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</si>
  <si>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</si>
  <si>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</si>
  <si>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</si>
  <si>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</si>
  <si>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</si>
  <si>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</si>
  <si>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</si>
  <si>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</si>
  <si>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</si>
  <si>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</si>
  <si>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</si>
  <si>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</si>
  <si>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</si>
  <si>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</si>
  <si>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</si>
  <si>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</si>
  <si>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</si>
  <si>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</si>
  <si>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</si>
  <si>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</si>
  <si>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</si>
  <si>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</si>
  <si>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</si>
  <si>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</si>
  <si>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</si>
  <si>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</si>
  <si>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</si>
  <si>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</si>
  <si>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</si>
  <si>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</si>
  <si>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</si>
  <si>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</si>
  <si>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</si>
  <si>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</si>
  <si>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</si>
  <si>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</si>
  <si>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</si>
  <si>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</si>
  <si>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</si>
  <si>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</si>
  <si>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</si>
  <si>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</si>
  <si>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</si>
  <si>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</si>
  <si>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</si>
  <si>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</si>
  <si>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</si>
  <si>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</si>
  <si>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</si>
  <si>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</si>
  <si>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</si>
  <si>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</si>
  <si>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</si>
  <si>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</si>
  <si>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</si>
  <si>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</si>
  <si>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</si>
  <si>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</si>
  <si>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</si>
  <si>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</si>
  <si>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</si>
  <si>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</si>
  <si>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</si>
  <si>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</si>
  <si>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</si>
  <si>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</si>
  <si>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</si>
  <si>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</si>
  <si>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</si>
  <si>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</si>
  <si>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</si>
  <si>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</si>
  <si>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</si>
  <si>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</si>
  <si>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</si>
  <si>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</si>
  <si>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</si>
  <si>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</si>
  <si>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</si>
  <si>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</si>
  <si>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</si>
  <si>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</si>
  <si>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</si>
  <si>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</si>
  <si>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</si>
  <si>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</si>
  <si>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</si>
  <si>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</si>
  <si>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</si>
  <si>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</si>
  <si>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</si>
  <si>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</si>
  <si>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</si>
  <si>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</si>
  <si>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</si>
  <si>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</si>
  <si>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</si>
  <si>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</si>
  <si>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</si>
  <si>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</si>
  <si>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</si>
  <si>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</si>
  <si>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</si>
  <si>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</si>
  <si>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</si>
  <si>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</si>
  <si>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</si>
  <si>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</si>
  <si>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</si>
  <si>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</si>
  <si>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</si>
  <si>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</si>
  <si>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</si>
  <si>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</si>
  <si>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</si>
  <si>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</si>
  <si>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</si>
  <si>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</si>
  <si>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</si>
  <si>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</si>
  <si>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</si>
  <si>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</si>
  <si>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</si>
  <si>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</si>
  <si>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</si>
  <si>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</si>
  <si>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</si>
  <si>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</si>
  <si>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</si>
  <si>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</si>
  <si>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</si>
  <si>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</si>
  <si>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</si>
  <si>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</si>
  <si>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</si>
  <si>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</si>
  <si>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</si>
  <si>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</si>
  <si>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</si>
  <si>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</si>
  <si>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</si>
  <si>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</si>
  <si>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</si>
  <si>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</si>
  <si>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</si>
  <si>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</si>
  <si>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</si>
  <si>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</si>
  <si>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</si>
  <si>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</si>
  <si>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</si>
  <si>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</si>
  <si>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</si>
  <si>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</si>
  <si>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</si>
  <si>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</si>
  <si>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</si>
  <si>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</si>
  <si>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</si>
  <si>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</si>
  <si>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</si>
  <si>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</si>
  <si>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</si>
  <si>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</si>
  <si>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</si>
  <si>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</si>
  <si>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</si>
  <si>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</si>
  <si>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</si>
  <si>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</si>
  <si>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</si>
  <si>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</si>
  <si>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</si>
  <si>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</si>
  <si>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</si>
  <si>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</si>
  <si>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</si>
  <si>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</si>
  <si>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</si>
  <si>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</si>
  <si>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</si>
  <si>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</si>
  <si>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</si>
  <si>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</si>
  <si>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</si>
  <si>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</si>
  <si>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</si>
  <si>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</si>
  <si>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</si>
  <si>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</si>
  <si>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</si>
  <si>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</si>
  <si>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</si>
  <si>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</si>
  <si>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</si>
  <si>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</si>
  <si>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</si>
  <si>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</si>
  <si>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</si>
  <si>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</si>
  <si>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</si>
  <si>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</si>
  <si>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</si>
  <si>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</si>
  <si>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</si>
  <si>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</si>
  <si>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</si>
  <si>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</si>
  <si>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</si>
  <si>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</si>
  <si>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</si>
  <si>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</si>
  <si>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</si>
  <si>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</si>
  <si>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</si>
  <si>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</si>
  <si>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</si>
  <si>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</si>
  <si>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</si>
  <si>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</si>
  <si>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</si>
  <si>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</si>
  <si>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</si>
  <si>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</si>
  <si>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</si>
  <si>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</si>
  <si>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</si>
  <si>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</si>
  <si>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</si>
  <si>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</si>
  <si>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</si>
  <si>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</si>
  <si>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</si>
  <si>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</si>
  <si>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</si>
  <si>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</si>
  <si>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</si>
  <si>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</si>
  <si>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</si>
  <si>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</si>
  <si>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</si>
  <si>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</si>
  <si>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</si>
  <si>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</si>
  <si>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</si>
  <si>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</si>
  <si>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</si>
  <si>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</si>
  <si>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</si>
  <si>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</si>
  <si>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</si>
  <si>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</si>
  <si>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</si>
  <si>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</si>
  <si>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</si>
  <si>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</si>
  <si>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</si>
  <si>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</si>
  <si>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</si>
  <si>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</si>
  <si>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</si>
  <si>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</si>
  <si>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</si>
  <si>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</si>
  <si>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</si>
  <si>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</si>
  <si>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</si>
  <si>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</si>
  <si>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</si>
  <si>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</si>
  <si>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</si>
  <si>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</si>
  <si>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</si>
  <si>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</si>
  <si>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</si>
  <si>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</si>
  <si>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</si>
  <si>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</si>
  <si>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</si>
  <si>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</si>
  <si>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</si>
  <si>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</si>
  <si>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</si>
  <si>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</si>
  <si>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</si>
  <si>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</si>
  <si>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</si>
  <si>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</si>
  <si>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</si>
  <si>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</si>
  <si>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</si>
  <si>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</si>
  <si>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</si>
  <si>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</si>
  <si>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</si>
  <si>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</si>
  <si>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</si>
  <si>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</si>
  <si>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</si>
  <si>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</si>
  <si>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</si>
  <si>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</si>
  <si>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</si>
  <si>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</si>
  <si>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</si>
  <si>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</si>
  <si>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</si>
  <si>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</si>
  <si>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</si>
  <si>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</si>
  <si>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</si>
  <si>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</si>
  <si>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</si>
  <si>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</si>
  <si>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</si>
  <si>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</si>
  <si>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</si>
  <si>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</si>
  <si>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</si>
  <si>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</si>
  <si>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</si>
  <si>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</si>
  <si>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</si>
  <si>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</si>
  <si>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</si>
  <si>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</si>
  <si>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</si>
  <si>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</si>
  <si>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</si>
  <si>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</si>
  <si>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</si>
  <si>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</si>
  <si>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</si>
  <si>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</si>
  <si>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</si>
  <si>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</si>
  <si>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</si>
  <si>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</si>
  <si>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</si>
  <si>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</si>
  <si>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</si>
  <si>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</si>
  <si>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</si>
  <si>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</si>
  <si>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</si>
  <si>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</si>
  <si>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</si>
  <si>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</si>
  <si>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</si>
  <si>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</si>
  <si>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</si>
  <si>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</si>
  <si>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</si>
  <si>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</si>
  <si>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</si>
  <si>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</si>
  <si>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</si>
  <si>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</si>
  <si>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</si>
  <si>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</si>
  <si>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</si>
  <si>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</si>
  <si>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</si>
  <si>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</si>
  <si>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</si>
  <si>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</si>
  <si>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</si>
  <si>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</si>
  <si>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</si>
  <si>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</si>
  <si>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</si>
  <si>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</si>
  <si>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</si>
  <si>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</si>
  <si>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</si>
  <si>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</si>
  <si>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</si>
  <si>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</si>
  <si>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</si>
  <si>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</si>
  <si>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</si>
  <si>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</si>
  <si>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</si>
  <si>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</si>
  <si>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</si>
  <si>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</si>
  <si>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</si>
  <si>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</si>
  <si>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</si>
  <si>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</si>
  <si>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</si>
  <si>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</si>
  <si>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</si>
  <si>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</si>
  <si>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</si>
  <si>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</si>
  <si>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</si>
  <si>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</si>
  <si>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</si>
  <si>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</si>
  <si>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</si>
  <si>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</si>
  <si>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</si>
  <si>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</si>
  <si>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</si>
  <si>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</si>
  <si>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</si>
  <si>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</si>
  <si>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</si>
  <si>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</si>
  <si>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</si>
  <si>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</si>
  <si>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</si>
  <si>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</si>
  <si>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</si>
  <si>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</si>
  <si>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</si>
  <si>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</si>
  <si>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</si>
  <si>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</si>
  <si>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</si>
  <si>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</si>
  <si>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</si>
  <si>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</si>
  <si>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</si>
  <si>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</si>
  <si>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</si>
  <si>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</si>
  <si>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</si>
  <si>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</si>
  <si>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</si>
  <si>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</si>
  <si>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</si>
  <si>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</si>
  <si>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</si>
  <si>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</si>
  <si>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</si>
  <si>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</si>
  <si>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</si>
  <si>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</si>
  <si>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</si>
  <si>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</si>
  <si>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</si>
  <si>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</si>
  <si>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</si>
  <si>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</si>
  <si>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</si>
  <si>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</si>
  <si>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</si>
  <si>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</si>
  <si>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</si>
  <si>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</si>
  <si>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</si>
  <si>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</si>
  <si>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</si>
  <si>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</si>
  <si>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</si>
  <si>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</si>
  <si>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</si>
  <si>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</si>
  <si>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</si>
  <si>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</si>
  <si>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</si>
  <si>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</si>
  <si>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</si>
  <si>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</si>
  <si>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</si>
  <si>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</si>
  <si>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</si>
  <si>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</si>
  <si>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</si>
  <si>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</si>
  <si>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</si>
  <si>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</si>
  <si>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</si>
  <si>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</si>
  <si>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</si>
  <si>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</si>
  <si>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</si>
  <si>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</si>
  <si>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</si>
  <si>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</si>
  <si>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</si>
  <si>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</si>
  <si>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</si>
  <si>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</si>
  <si>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</si>
  <si>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</si>
  <si>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</si>
  <si>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</si>
  <si>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</si>
  <si>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</si>
  <si>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</si>
  <si>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</si>
  <si>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</si>
  <si>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</si>
  <si>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</si>
  <si>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</si>
  <si>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</si>
  <si>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</si>
  <si>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</si>
  <si>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</si>
  <si>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</si>
  <si>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</si>
  <si>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</si>
  <si>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</si>
  <si>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</si>
  <si>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</si>
  <si>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</si>
  <si>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</si>
  <si>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</si>
  <si>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</si>
  <si>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</si>
  <si>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</si>
  <si>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</si>
  <si>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</si>
  <si>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</si>
  <si>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</si>
  <si>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</si>
  <si>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</si>
  <si>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</si>
  <si>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</si>
  <si>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</si>
  <si>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</si>
  <si>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</si>
  <si>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</si>
  <si>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</si>
  <si>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</si>
  <si>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</si>
  <si>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</si>
  <si>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</si>
  <si>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</si>
  <si>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</si>
  <si>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</si>
  <si>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</si>
  <si>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</si>
  <si>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</si>
  <si>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</si>
  <si>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</si>
  <si>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</si>
  <si>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</si>
  <si>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</si>
  <si>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</si>
  <si>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</si>
  <si>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</si>
  <si>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</si>
  <si>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</si>
  <si>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</si>
  <si>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</si>
  <si>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</si>
  <si>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</si>
  <si>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</si>
  <si>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</si>
  <si>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</si>
  <si>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</si>
  <si>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</si>
  <si>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</si>
  <si>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</si>
  <si>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</si>
  <si>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</si>
  <si>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</si>
  <si>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</si>
  <si>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</si>
  <si>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</si>
  <si>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</si>
  <si>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</si>
  <si>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</si>
  <si>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</si>
  <si>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</si>
  <si>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</si>
  <si>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</si>
  <si>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</si>
  <si>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</si>
  <si>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</si>
  <si>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</si>
  <si>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</si>
  <si>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</si>
  <si>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</si>
  <si>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</si>
  <si>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</si>
  <si>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</si>
  <si>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</si>
  <si>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</si>
  <si>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</si>
  <si>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</si>
  <si>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</si>
  <si>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</si>
  <si>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</si>
  <si>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</si>
  <si>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</si>
  <si>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</si>
  <si>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</si>
  <si>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</si>
  <si>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</si>
  <si>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</si>
  <si>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</si>
  <si>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</si>
  <si>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</si>
  <si>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</si>
  <si>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</si>
  <si>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</si>
  <si>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</si>
  <si>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</si>
  <si>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</si>
  <si>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</si>
  <si>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</si>
  <si>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</si>
  <si>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</si>
  <si>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</si>
  <si>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</si>
  <si>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</si>
  <si>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</si>
  <si>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</si>
  <si>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</si>
  <si>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</si>
  <si>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</si>
  <si>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</si>
  <si>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</si>
  <si>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</si>
  <si>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</si>
  <si>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</si>
  <si>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</si>
  <si>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</si>
  <si>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</si>
  <si>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</si>
  <si>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</si>
  <si>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</si>
  <si>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</si>
  <si>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</si>
  <si>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</si>
  <si>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</si>
  <si>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</si>
  <si>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</si>
  <si>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</si>
  <si>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</si>
  <si>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</si>
  <si>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</si>
  <si>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</si>
  <si>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</si>
  <si>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</si>
  <si>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</si>
  <si>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</si>
  <si>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</si>
  <si>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</si>
  <si>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</si>
  <si>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</si>
  <si>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</si>
  <si>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</si>
  <si>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</si>
  <si>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</si>
  <si>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</si>
  <si>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</si>
  <si>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</si>
  <si>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</si>
  <si>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</si>
  <si>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</si>
  <si>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</si>
  <si>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</si>
  <si>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</si>
  <si>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</si>
  <si>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</si>
  <si>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</si>
  <si>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</si>
  <si>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</si>
  <si>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</si>
  <si>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</si>
  <si>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</si>
  <si>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</si>
  <si>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</si>
  <si>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</si>
  <si>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</si>
  <si>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</si>
  <si>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</si>
  <si>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</si>
  <si>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</si>
  <si>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</si>
  <si>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</si>
  <si>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</si>
  <si>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</si>
  <si>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</si>
  <si>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</si>
  <si>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</si>
  <si>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</si>
  <si>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</si>
  <si>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</si>
  <si>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</si>
  <si>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</si>
  <si>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</si>
  <si>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</si>
  <si>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</si>
  <si>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</si>
  <si>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</si>
  <si>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</si>
  <si>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</si>
  <si>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</si>
  <si>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</si>
  <si>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</si>
  <si>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</si>
  <si>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</si>
  <si>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</si>
  <si>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</si>
  <si>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</si>
  <si>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</si>
  <si>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</si>
  <si>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</si>
  <si>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</si>
  <si>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</si>
  <si>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</si>
  <si>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</si>
  <si>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</si>
  <si>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</si>
  <si>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</si>
  <si>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</si>
  <si>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</si>
  <si>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</si>
  <si>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</si>
  <si>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</si>
  <si>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</si>
  <si>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</si>
  <si>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</si>
  <si>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</si>
  <si>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</si>
  <si>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</si>
  <si>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</si>
  <si>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</si>
  <si>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</si>
  <si>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</si>
  <si>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</si>
  <si>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</si>
  <si>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</si>
  <si>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</si>
  <si>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</si>
  <si>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</si>
  <si>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</si>
  <si>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</si>
  <si>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</si>
  <si>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</si>
  <si>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</si>
  <si>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</si>
  <si>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</si>
  <si>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</si>
  <si>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</si>
  <si>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</si>
  <si>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</si>
  <si>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</si>
  <si>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</si>
  <si>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</si>
  <si>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</si>
  <si>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</si>
  <si>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</si>
  <si>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</si>
  <si>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</si>
  <si>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</si>
  <si>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</si>
  <si>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</si>
  <si>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</si>
  <si>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</si>
  <si>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</si>
  <si>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</si>
  <si>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</si>
  <si>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</si>
  <si>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</si>
  <si>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</si>
  <si>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</si>
  <si>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</si>
  <si>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</si>
  <si>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</si>
  <si>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</si>
  <si>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</si>
  <si>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</si>
  <si>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</si>
  <si>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</si>
  <si>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</si>
  <si>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</si>
  <si>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</si>
  <si>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</si>
  <si>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</si>
  <si>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</si>
  <si>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</si>
  <si>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</si>
  <si>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</si>
  <si>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</si>
  <si>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</si>
  <si>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</si>
  <si>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</si>
  <si>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</si>
  <si>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</si>
  <si>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</si>
  <si>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</si>
  <si>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</si>
  <si>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</si>
  <si>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</si>
  <si>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</si>
  <si>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</si>
  <si>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</si>
  <si>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</si>
  <si>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</si>
  <si>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</si>
  <si>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</si>
  <si>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</si>
  <si>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</si>
  <si>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</si>
  <si>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</si>
  <si>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</si>
  <si>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</si>
  <si>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</si>
  <si>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</si>
  <si>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</si>
  <si>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</si>
  <si>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</si>
  <si>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</si>
  <si>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</si>
  <si>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</si>
  <si>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</si>
  <si>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</si>
  <si>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</si>
  <si>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</si>
  <si>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</si>
  <si>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</si>
  <si>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</si>
  <si>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</si>
  <si>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</si>
  <si>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</si>
  <si>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</si>
  <si>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</si>
  <si>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</si>
  <si>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</si>
  <si>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</si>
  <si>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</si>
  <si>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</si>
  <si>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</si>
  <si>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</si>
  <si>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</si>
  <si>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</si>
  <si>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</si>
  <si>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</si>
  <si>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</si>
  <si>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</si>
  <si>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</si>
  <si>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</si>
  <si>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</si>
  <si>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</si>
  <si>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</si>
  <si>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</si>
  <si>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</si>
  <si>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</si>
  <si>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</si>
  <si>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</si>
  <si>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</si>
  <si>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</si>
  <si>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</si>
  <si>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</si>
  <si>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</si>
  <si>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</si>
  <si>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</si>
  <si>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</si>
  <si>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</si>
  <si>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</si>
  <si>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</si>
  <si>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</si>
  <si>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</si>
  <si>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</si>
  <si>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</si>
  <si>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</si>
  <si>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</si>
  <si>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</si>
  <si>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</si>
  <si>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</si>
  <si>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</si>
  <si>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</si>
  <si>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</si>
  <si>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</si>
  <si>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</si>
  <si>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</si>
  <si>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</si>
  <si>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</si>
  <si>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</si>
  <si>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</si>
  <si>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</si>
  <si>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</si>
  <si>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</si>
  <si>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</si>
  <si>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</si>
  <si>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</si>
  <si>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</si>
  <si>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</si>
  <si>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</si>
  <si>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</si>
  <si>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</si>
  <si>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</si>
  <si>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</si>
  <si>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</si>
  <si>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</si>
  <si>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</si>
  <si>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</si>
  <si>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</si>
  <si>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</si>
  <si>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</si>
  <si>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</si>
  <si>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</si>
  <si>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</si>
  <si>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</si>
  <si>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</si>
  <si>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</si>
  <si>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</si>
  <si>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</si>
  <si>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</si>
  <si>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</si>
  <si>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</si>
  <si>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</si>
  <si>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</si>
  <si>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</si>
  <si>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</si>
  <si>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</si>
  <si>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</si>
  <si>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</si>
  <si>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</si>
  <si>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</si>
  <si>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</si>
  <si>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</si>
  <si>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</si>
  <si>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</si>
  <si>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</si>
  <si>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</si>
  <si>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</si>
  <si>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</si>
  <si>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</si>
  <si>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</si>
  <si>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</si>
  <si>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</si>
  <si>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</si>
  <si>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</si>
  <si>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</si>
  <si>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</si>
  <si>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</si>
  <si>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</si>
  <si>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</si>
  <si>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</si>
  <si>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</si>
  <si>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</si>
  <si>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</si>
  <si>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</si>
  <si>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</si>
  <si>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</si>
  <si>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</si>
  <si>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</si>
  <si>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</si>
  <si>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</si>
  <si>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</si>
  <si>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</si>
  <si>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</si>
  <si>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</si>
  <si>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</si>
  <si>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</si>
  <si>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</si>
  <si>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</si>
  <si>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</si>
  <si>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</si>
  <si>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</si>
  <si>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</si>
  <si>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</si>
  <si>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</si>
  <si>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</si>
  <si>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</si>
  <si>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</si>
  <si>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</si>
  <si>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</si>
  <si>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</si>
  <si>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</si>
  <si>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</si>
  <si>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</si>
  <si>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</si>
  <si>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</si>
  <si>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</si>
  <si>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</si>
  <si>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</si>
  <si>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</si>
  <si>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</si>
  <si>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</si>
  <si>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</si>
  <si>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</si>
  <si>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</si>
  <si>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</si>
  <si>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</si>
  <si>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</si>
  <si>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</si>
  <si>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</si>
  <si>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</si>
  <si>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</si>
  <si>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</si>
  <si>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</si>
  <si>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</si>
  <si>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</si>
  <si>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</si>
  <si>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</si>
  <si>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</si>
  <si>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</si>
  <si>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</si>
  <si>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</si>
  <si>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</si>
  <si>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</si>
  <si>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</si>
  <si>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</si>
  <si>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</si>
  <si>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</si>
  <si>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</si>
  <si>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</si>
  <si>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</si>
  <si>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</si>
  <si>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</si>
  <si>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</si>
  <si>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</si>
  <si>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</si>
  <si>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</si>
  <si>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</si>
  <si>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</si>
  <si>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</si>
  <si>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</si>
  <si>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</si>
  <si>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</si>
  <si>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</si>
  <si>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</si>
  <si>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</si>
  <si>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</si>
  <si>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</si>
  <si>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</si>
  <si>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</si>
  <si>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</si>
  <si>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</si>
  <si>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</si>
  <si>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</si>
  <si>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</si>
  <si>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</si>
  <si>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</si>
  <si>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</si>
  <si>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</si>
  <si>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</si>
  <si>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</si>
  <si>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</si>
  <si>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</si>
  <si>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</si>
  <si>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</si>
  <si>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</si>
  <si>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</si>
  <si>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</si>
  <si>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</si>
  <si>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</si>
  <si>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</si>
  <si>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</si>
  <si>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</si>
  <si>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</si>
  <si>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</si>
  <si>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</si>
  <si>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</si>
  <si>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</si>
  <si>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</si>
  <si>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</si>
  <si>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</si>
  <si>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</si>
  <si>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</si>
  <si>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</si>
  <si>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</si>
  <si>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</si>
  <si>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</si>
  <si>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</si>
  <si>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</si>
  <si>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</si>
  <si>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</si>
  <si>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</si>
  <si>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</si>
  <si>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</si>
  <si>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</si>
  <si>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</si>
  <si>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</si>
  <si>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</si>
  <si>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</si>
  <si>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</si>
  <si>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</si>
  <si>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</si>
  <si>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</si>
  <si>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</si>
  <si>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</si>
  <si>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</si>
  <si>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</si>
  <si>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</si>
  <si>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</si>
  <si>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</si>
  <si>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</si>
  <si>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</si>
  <si>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</si>
  <si>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</si>
  <si>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</si>
  <si>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</si>
  <si>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</si>
  <si>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</si>
  <si>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</si>
  <si>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</si>
  <si>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</si>
  <si>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</si>
  <si>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</si>
  <si>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</si>
  <si>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</si>
  <si>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</si>
  <si>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</si>
  <si>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</si>
  <si>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</si>
  <si>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</si>
  <si>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</si>
  <si>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</si>
  <si>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</si>
  <si>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</si>
  <si>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</si>
  <si>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</si>
  <si>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</si>
  <si>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</si>
  <si>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</si>
  <si>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</si>
  <si>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</si>
  <si>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</si>
  <si>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</si>
  <si>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</si>
  <si>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</si>
  <si>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</si>
  <si>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</si>
  <si>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</si>
  <si>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</si>
  <si>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</si>
  <si>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</si>
  <si>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</si>
  <si>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</si>
  <si>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</si>
  <si>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</si>
  <si>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</si>
  <si>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</si>
  <si>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</si>
  <si>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</si>
  <si>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</si>
  <si>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</si>
  <si>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</si>
  <si>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</si>
  <si>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</si>
  <si>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</si>
  <si>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</si>
  <si>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</si>
  <si>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</si>
  <si>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</si>
  <si>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</si>
  <si>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</si>
  <si>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</si>
  <si>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</si>
  <si>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</si>
  <si>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</si>
  <si>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</si>
  <si>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</si>
  <si>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</si>
  <si>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</si>
  <si>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</si>
  <si>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</si>
  <si>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</si>
  <si>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</si>
  <si>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</si>
  <si>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</si>
  <si>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</si>
  <si>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</si>
  <si>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</si>
  <si>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</si>
  <si>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</si>
  <si>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</si>
  <si>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</si>
  <si>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</si>
  <si>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</si>
  <si>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</si>
  <si>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</si>
  <si>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</si>
  <si>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</si>
  <si>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</si>
  <si>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</si>
  <si>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</si>
  <si>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</si>
  <si>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</si>
  <si>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</si>
  <si>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</si>
  <si>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</si>
  <si>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</si>
  <si>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</si>
  <si>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</si>
  <si>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</si>
  <si>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</si>
  <si>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</si>
  <si>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</si>
  <si>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</si>
  <si>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</si>
  <si>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</si>
  <si>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</si>
  <si>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</si>
  <si>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</si>
  <si>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</si>
  <si>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</si>
  <si>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</si>
  <si>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</si>
  <si>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</si>
  <si>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</si>
  <si>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</si>
  <si>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</si>
  <si>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</si>
  <si>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</si>
  <si>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</si>
  <si>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</si>
  <si>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</si>
  <si>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</si>
  <si>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</si>
  <si>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</si>
  <si>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</si>
  <si>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</si>
  <si>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</si>
  <si>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</si>
  <si>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</si>
  <si>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</si>
  <si>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</si>
  <si>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</si>
  <si>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</si>
  <si>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</si>
  <si>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</si>
  <si>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</si>
  <si>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</si>
  <si>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</si>
  <si>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</si>
  <si>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</si>
  <si>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</si>
  <si>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</si>
  <si>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</si>
  <si>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</si>
  <si>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</si>
  <si>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</si>
  <si>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</si>
  <si>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</si>
  <si>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</si>
  <si>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</si>
  <si>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</si>
  <si>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</si>
  <si>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</si>
  <si>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</si>
  <si>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</si>
  <si>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</si>
  <si>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</si>
  <si>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</si>
  <si>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</si>
  <si>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</si>
  <si>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</si>
  <si>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</si>
  <si>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</si>
  <si>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</si>
  <si>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</si>
  <si>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</si>
  <si>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</si>
  <si>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</si>
  <si>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</si>
  <si>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</si>
  <si>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</si>
  <si>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</si>
  <si>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</si>
  <si>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</si>
  <si>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</si>
  <si>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</si>
  <si>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</si>
  <si>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</si>
  <si>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</si>
  <si>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</si>
  <si>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</si>
  <si>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</si>
  <si>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</si>
  <si>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</si>
  <si>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</si>
  <si>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</si>
  <si>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</si>
  <si>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</si>
  <si>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</si>
  <si>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</si>
  <si>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</si>
  <si>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</si>
  <si>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</si>
  <si>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</si>
  <si>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</si>
  <si>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</si>
  <si>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</si>
  <si>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</si>
  <si>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</si>
  <si>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</si>
  <si>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</si>
  <si>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</si>
  <si>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</si>
  <si>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</si>
  <si>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</si>
  <si>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</si>
  <si>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</si>
  <si>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</si>
  <si>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</si>
  <si>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</si>
  <si>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</si>
  <si>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</si>
  <si>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</si>
  <si>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</si>
  <si>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</si>
  <si>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</si>
  <si>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</si>
  <si>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</si>
  <si>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</si>
  <si>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</si>
  <si>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</si>
  <si>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</si>
  <si>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</si>
  <si>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</si>
  <si>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</si>
  <si>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</si>
  <si>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</si>
  <si>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</si>
  <si>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</si>
  <si>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</si>
  <si>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</si>
  <si>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</si>
  <si>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</si>
  <si>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</si>
  <si>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</si>
  <si>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</si>
  <si>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</si>
  <si>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</si>
  <si>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</si>
  <si>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</si>
  <si>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</si>
  <si>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</si>
  <si>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</si>
  <si>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</si>
  <si>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</si>
  <si>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</si>
  <si>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</si>
  <si>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</si>
  <si>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</si>
  <si>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</si>
  <si>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</si>
  <si>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</si>
  <si>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</si>
  <si>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</si>
  <si>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</si>
  <si>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</si>
  <si>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</si>
  <si>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</si>
  <si>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</si>
  <si>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</si>
  <si>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</si>
  <si>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</si>
  <si>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</si>
  <si>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</si>
  <si>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</si>
  <si>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</si>
  <si>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</si>
  <si>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</si>
  <si>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</si>
  <si>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</si>
  <si>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</si>
  <si>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</si>
  <si>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</si>
  <si>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</si>
  <si>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</si>
  <si>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</si>
  <si>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</si>
  <si>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</si>
  <si>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</si>
  <si>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</si>
  <si>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</si>
  <si>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</si>
  <si>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</si>
  <si>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</si>
  <si>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</si>
  <si>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</si>
  <si>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</si>
  <si>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</si>
  <si>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</si>
  <si>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</si>
  <si>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</si>
  <si>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</si>
  <si>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</si>
  <si>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</si>
  <si>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</si>
  <si>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</si>
  <si>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</si>
  <si>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</si>
  <si>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</si>
  <si>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</si>
  <si>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</si>
  <si>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</si>
  <si>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</si>
  <si>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</si>
  <si>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</si>
  <si>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</si>
  <si>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</si>
  <si>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</si>
  <si>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</si>
  <si>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</si>
  <si>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</si>
  <si>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</si>
  <si>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</si>
  <si>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</si>
  <si>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</si>
  <si>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</si>
  <si>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</si>
  <si>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</si>
  <si>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</si>
  <si>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</si>
  <si>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</si>
  <si>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</si>
  <si>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</si>
  <si>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</si>
  <si>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</si>
  <si>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</si>
  <si>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</si>
  <si>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</si>
  <si>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</si>
  <si>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</si>
  <si>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</si>
  <si>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</si>
  <si>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</si>
  <si>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</si>
  <si>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</si>
  <si>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</si>
  <si>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</si>
  <si>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</si>
  <si>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</si>
  <si>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</si>
  <si>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</si>
  <si>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</si>
  <si>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</si>
  <si>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</si>
  <si>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</si>
  <si>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</si>
  <si>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</si>
  <si>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</si>
  <si>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</si>
  <si>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</si>
  <si>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</si>
  <si>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</si>
  <si>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</si>
  <si>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</si>
  <si>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</si>
  <si>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</si>
  <si>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</si>
  <si>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</si>
  <si>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</si>
  <si>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</si>
  <si>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</si>
  <si>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</si>
  <si>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</si>
  <si>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</si>
  <si>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</si>
  <si>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</si>
  <si>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</si>
  <si>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</si>
  <si>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</si>
  <si>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</si>
  <si>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</si>
  <si>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</si>
  <si>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</si>
  <si>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</si>
  <si>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</si>
  <si>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</si>
  <si>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</si>
  <si>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</si>
  <si>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</si>
  <si>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</si>
  <si>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</si>
  <si>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</si>
  <si>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</si>
  <si>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</si>
  <si>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</si>
  <si>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</si>
  <si>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</si>
  <si>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</si>
  <si>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</si>
  <si>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</si>
  <si>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</si>
  <si>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</si>
  <si>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</si>
  <si>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</si>
  <si>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</si>
  <si>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</si>
  <si>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</si>
  <si>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</si>
  <si>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</si>
  <si>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</si>
  <si>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</si>
  <si>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</si>
  <si>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</si>
  <si>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</si>
  <si>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</si>
  <si>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</si>
  <si>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</si>
  <si>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</si>
  <si>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</si>
  <si>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</si>
  <si>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</si>
  <si>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</si>
  <si>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</si>
  <si>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</si>
  <si>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</si>
  <si>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</si>
  <si>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</si>
  <si>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</si>
  <si>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</si>
  <si>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</si>
  <si>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</si>
  <si>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</si>
  <si>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</si>
  <si>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</si>
  <si>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</si>
  <si>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</si>
  <si>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</si>
  <si>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</si>
  <si>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</si>
  <si>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</si>
  <si>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</si>
  <si>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</si>
  <si>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</si>
  <si>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</si>
  <si>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</si>
  <si>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</si>
  <si>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</si>
  <si>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</si>
  <si>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</si>
  <si>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</si>
  <si>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</si>
  <si>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</si>
  <si>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</si>
  <si>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</si>
  <si>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</si>
  <si>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</si>
  <si>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</si>
  <si>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</si>
  <si>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</si>
  <si>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</si>
  <si>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</si>
  <si>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</si>
  <si>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</si>
  <si>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</si>
  <si>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</si>
  <si>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</si>
  <si>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</si>
  <si>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</si>
  <si>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</si>
  <si>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</si>
  <si>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</si>
  <si>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</si>
  <si>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</si>
  <si>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</si>
  <si>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</si>
  <si>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</si>
  <si>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</si>
  <si>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</si>
  <si>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</si>
  <si>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</si>
  <si>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</si>
  <si>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</si>
  <si>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</si>
  <si>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</si>
  <si>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</si>
  <si>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</si>
  <si>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</si>
  <si>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</si>
  <si>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</si>
  <si>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</si>
  <si>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</si>
  <si>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</si>
  <si>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</si>
  <si>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</si>
  <si>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</si>
  <si>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</si>
  <si>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</si>
  <si>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</si>
  <si>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</si>
  <si>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</si>
  <si>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</si>
  <si>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</si>
  <si>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</si>
  <si>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</si>
  <si>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</si>
  <si>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</si>
  <si>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</si>
  <si>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</si>
  <si>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</si>
  <si>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</si>
  <si>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</si>
  <si>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</si>
  <si>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</si>
  <si>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</si>
  <si>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</si>
  <si>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</si>
  <si>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</si>
  <si>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</si>
  <si>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</si>
  <si>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</si>
  <si>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</si>
  <si>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</si>
  <si>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</si>
  <si>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</si>
  <si>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</si>
  <si>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</si>
  <si>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</si>
  <si>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</si>
  <si>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</si>
  <si>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</si>
  <si>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</si>
  <si>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</si>
  <si>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</si>
  <si>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</si>
  <si>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</si>
  <si>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</si>
  <si>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</si>
  <si>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</si>
  <si>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</si>
  <si>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</si>
  <si>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</si>
  <si>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</si>
  <si>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</si>
  <si>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</si>
  <si>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</si>
  <si>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</si>
  <si>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</si>
  <si>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</si>
  <si>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</si>
  <si>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</si>
  <si>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</si>
  <si>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</si>
  <si>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</si>
  <si>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</si>
  <si>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</si>
  <si>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</si>
  <si>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</si>
  <si>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</si>
  <si>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</si>
  <si>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</si>
  <si>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</si>
  <si>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</si>
  <si>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</si>
  <si>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</si>
  <si>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</si>
  <si>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</si>
  <si>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</si>
  <si>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</si>
  <si>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</si>
  <si>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</si>
  <si>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</si>
  <si>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</si>
  <si>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</si>
  <si>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</si>
  <si>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</si>
  <si>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</si>
  <si>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</si>
  <si>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</si>
  <si>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</si>
  <si>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</si>
  <si>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</si>
  <si>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</si>
  <si>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</si>
  <si>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</si>
  <si>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</si>
  <si>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</si>
  <si>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</si>
  <si>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</si>
  <si>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</si>
  <si>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</si>
  <si>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</si>
  <si>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</si>
  <si>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</si>
  <si>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</si>
  <si>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</si>
  <si>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</si>
  <si>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</si>
  <si>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</si>
  <si>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</si>
  <si>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</si>
  <si>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</si>
  <si>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</si>
  <si>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</si>
  <si>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</si>
  <si>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</si>
  <si>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</si>
  <si>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</si>
  <si>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</si>
  <si>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</si>
  <si>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</si>
  <si>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</si>
  <si>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</si>
  <si>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</si>
  <si>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</si>
  <si>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</si>
  <si>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</si>
  <si>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</si>
  <si>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</si>
  <si>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</si>
  <si>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</si>
  <si>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</si>
  <si>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</si>
  <si>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</si>
  <si>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</si>
  <si>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</si>
  <si>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</si>
  <si>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</si>
  <si>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</si>
  <si>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</si>
  <si>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</si>
  <si>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</si>
  <si>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</si>
  <si>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</si>
  <si>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</si>
  <si>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</si>
  <si>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</si>
  <si>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</si>
  <si>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</si>
  <si>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</si>
  <si>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</si>
  <si>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</si>
  <si>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</si>
  <si>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</si>
  <si>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</si>
  <si>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</si>
  <si>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</si>
  <si>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</si>
  <si>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</si>
  <si>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</si>
  <si>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</si>
  <si>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</si>
  <si>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</si>
  <si>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</si>
  <si>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</si>
  <si>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</si>
  <si>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</si>
  <si>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</si>
  <si>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</si>
  <si>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</si>
  <si>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</si>
  <si>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</si>
  <si>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</si>
  <si>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</si>
  <si>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</si>
  <si>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</si>
  <si>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</si>
  <si>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</si>
  <si>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</si>
  <si>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</si>
  <si>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</si>
  <si>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</si>
  <si>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</si>
  <si>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</si>
  <si>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</si>
  <si>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</si>
  <si>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</si>
  <si>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</si>
  <si>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</si>
  <si>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</si>
  <si>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</si>
  <si>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</si>
  <si>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</si>
  <si>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</si>
  <si>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</si>
  <si>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</si>
  <si>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</si>
  <si>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</si>
  <si>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</si>
  <si>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</si>
  <si>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</si>
  <si>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</si>
  <si>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</si>
  <si>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</si>
  <si>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</si>
  <si>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</si>
  <si>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</si>
  <si>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</si>
  <si>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</si>
  <si>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</si>
  <si>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</si>
  <si>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</si>
  <si>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</si>
  <si>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</si>
  <si>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</si>
  <si>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</si>
  <si>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</si>
  <si>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</si>
  <si>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</si>
  <si>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</si>
  <si>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</si>
  <si>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</si>
  <si>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</si>
  <si>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</si>
  <si>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</si>
  <si>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</si>
  <si>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</si>
  <si>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</si>
  <si>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</si>
  <si>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</si>
  <si>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</si>
  <si>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</si>
  <si>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</si>
  <si>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</si>
  <si>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</si>
  <si>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</si>
  <si>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</si>
  <si>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</si>
  <si>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</si>
  <si>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</si>
  <si>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</si>
  <si>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</si>
  <si>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</si>
  <si>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</si>
  <si>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</si>
  <si>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</si>
  <si>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</si>
  <si>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</si>
  <si>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</si>
  <si>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</si>
  <si>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</si>
  <si>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</si>
  <si>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</si>
  <si>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</si>
  <si>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</si>
  <si>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</si>
  <si>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</si>
  <si>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</si>
  <si>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</si>
  <si>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</si>
  <si>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</si>
  <si>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</si>
  <si>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</si>
  <si>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</si>
  <si>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</si>
  <si>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</si>
  <si>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</si>
  <si>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</si>
  <si>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</si>
  <si>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</si>
  <si>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</si>
  <si>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</si>
  <si>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</si>
  <si>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</si>
  <si>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</si>
  <si>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</si>
  <si>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</si>
  <si>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</si>
  <si>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</si>
  <si>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</si>
  <si>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</si>
  <si>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</si>
  <si>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</si>
  <si>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</si>
  <si>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</si>
  <si>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</si>
  <si>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</si>
  <si>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</si>
  <si>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</si>
  <si>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</si>
  <si>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</si>
  <si>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</si>
  <si>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</si>
  <si>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</si>
  <si>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</si>
  <si>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</si>
  <si>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</si>
  <si>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</si>
  <si>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</si>
  <si>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</si>
  <si>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</si>
  <si>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</si>
  <si>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</si>
  <si>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</si>
  <si>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</si>
  <si>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</si>
  <si>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</si>
  <si>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</si>
  <si>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</si>
  <si>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</si>
  <si>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</si>
  <si>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</si>
  <si>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</si>
  <si>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</si>
  <si>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</si>
  <si>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</si>
  <si>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</si>
  <si>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</si>
  <si>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</si>
  <si>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</si>
  <si>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</si>
  <si>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</si>
  <si>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</si>
  <si>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</si>
  <si>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</si>
  <si>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</si>
  <si>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</si>
  <si>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</si>
  <si>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</si>
  <si>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</si>
  <si>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</si>
  <si>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</si>
  <si>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</si>
  <si>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</si>
  <si>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</si>
  <si>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</si>
  <si>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</si>
  <si>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</si>
  <si>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</si>
  <si>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</si>
  <si>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</si>
  <si>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</si>
  <si>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</si>
  <si>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</si>
  <si>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</si>
  <si>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</si>
  <si>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</si>
  <si>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</si>
  <si>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</si>
  <si>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</si>
  <si>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</si>
  <si>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</si>
  <si>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</si>
  <si>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</si>
  <si>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</si>
  <si>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</si>
  <si>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</si>
  <si>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</si>
  <si>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</si>
  <si>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</si>
  <si>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</si>
  <si>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</si>
  <si>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</si>
  <si>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</si>
  <si>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</si>
  <si>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</si>
  <si>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</si>
  <si>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</si>
  <si>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</si>
  <si>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</si>
  <si>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</si>
  <si>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</si>
  <si>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</si>
  <si>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</si>
  <si>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</si>
  <si>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</si>
  <si>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</si>
  <si>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</si>
  <si>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</si>
  <si>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</si>
  <si>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</si>
  <si>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</si>
  <si>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</si>
  <si>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</si>
  <si>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</si>
  <si>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</si>
  <si>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</si>
  <si>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</si>
  <si>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</si>
  <si>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</si>
  <si>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</si>
  <si>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</si>
  <si>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</si>
  <si>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</si>
  <si>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</si>
  <si>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</si>
  <si>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</si>
  <si>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</si>
  <si>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</si>
  <si>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</si>
  <si>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</si>
  <si>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</si>
  <si>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</si>
  <si>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</si>
  <si>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</si>
  <si>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</si>
  <si>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</si>
  <si>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</si>
  <si>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</si>
  <si>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</si>
  <si>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</si>
  <si>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</si>
  <si>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</si>
  <si>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</si>
  <si>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</si>
  <si>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</si>
  <si>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</si>
  <si>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</si>
  <si>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</si>
  <si>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</si>
  <si>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</si>
  <si>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</si>
  <si>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</si>
  <si>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</si>
  <si>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</si>
  <si>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</si>
  <si>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</si>
  <si>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</si>
  <si>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</si>
  <si>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</si>
  <si>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</si>
  <si>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</si>
  <si>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</si>
  <si>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</si>
  <si>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</si>
  <si>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</si>
  <si>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</si>
  <si>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</si>
  <si>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</si>
  <si>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</si>
  <si>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</si>
  <si>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</si>
  <si>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</si>
  <si>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</si>
  <si>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</si>
  <si>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</si>
  <si>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</si>
  <si>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</si>
  <si>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</si>
  <si>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</si>
  <si>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</si>
  <si>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</si>
  <si>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</si>
  <si>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</si>
  <si>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</si>
  <si>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</si>
  <si>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</si>
  <si>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</si>
  <si>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</si>
  <si>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</si>
  <si>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</si>
  <si>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</si>
  <si>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</si>
  <si>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</si>
  <si>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</si>
  <si>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</si>
  <si>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</si>
  <si>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</si>
  <si>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</si>
  <si>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</si>
  <si>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</si>
  <si>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</si>
  <si>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</si>
  <si>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</si>
  <si>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</si>
  <si>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</si>
  <si>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</si>
  <si>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</si>
  <si>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</si>
  <si>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</si>
  <si>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</si>
  <si>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</si>
  <si>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</si>
  <si>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</si>
  <si>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</si>
  <si>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</si>
  <si>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</si>
  <si>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</si>
  <si>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</si>
  <si>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</si>
  <si>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</si>
  <si>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</si>
  <si>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</si>
  <si>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</si>
  <si>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</si>
  <si>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</si>
  <si>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</si>
  <si>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</si>
  <si>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</si>
  <si>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</si>
  <si>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</si>
  <si>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</si>
  <si>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</si>
  <si>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</si>
  <si>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</si>
  <si>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</si>
  <si>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</si>
  <si>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</si>
  <si>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</si>
  <si>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</si>
  <si>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</si>
  <si>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</si>
  <si>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</si>
  <si>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</si>
  <si>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</si>
  <si>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</si>
  <si>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</si>
  <si>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</si>
  <si>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</si>
  <si>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</si>
  <si>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</si>
  <si>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</si>
  <si>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</si>
  <si>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</si>
  <si>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</si>
  <si>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</si>
  <si>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</si>
  <si>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</si>
  <si>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</si>
  <si>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</si>
  <si>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</si>
  <si>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</si>
  <si>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</si>
  <si>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</si>
  <si>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</si>
  <si>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</si>
  <si>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</si>
  <si>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</si>
  <si>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</si>
  <si>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</si>
  <si>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</si>
  <si>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</si>
  <si>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</si>
  <si>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</si>
  <si>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</si>
  <si>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</si>
  <si>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</si>
  <si>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</si>
  <si>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</si>
  <si>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</si>
  <si>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</si>
  <si>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</si>
  <si>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</si>
  <si>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</si>
  <si>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</si>
  <si>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</si>
  <si>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</si>
  <si>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</si>
  <si>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</si>
  <si>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</si>
  <si>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</si>
  <si>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</si>
  <si>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</si>
  <si>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</si>
  <si>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</si>
  <si>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</si>
  <si>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</si>
  <si>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</si>
  <si>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</si>
  <si>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</si>
  <si>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</si>
  <si>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</si>
  <si>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</si>
  <si>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</si>
  <si>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</si>
  <si>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</si>
  <si>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</si>
  <si>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</si>
  <si>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</si>
  <si>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</si>
  <si>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</si>
  <si>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</si>
  <si>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</si>
  <si>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</si>
  <si>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</si>
  <si>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</si>
  <si>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</si>
  <si>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</si>
  <si>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</si>
  <si>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</si>
  <si>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</si>
  <si>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</si>
  <si>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</si>
  <si>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</si>
  <si>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</si>
  <si>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</si>
  <si>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</si>
  <si>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</si>
  <si>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</si>
  <si>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</si>
  <si>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</si>
  <si>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</si>
  <si>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</si>
  <si>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</si>
  <si>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</si>
  <si>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</si>
  <si>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</si>
  <si>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</si>
  <si>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</si>
  <si>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</si>
  <si>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</si>
  <si>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</si>
  <si>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</si>
  <si>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</si>
  <si>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</si>
  <si>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</si>
  <si>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</si>
  <si>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</si>
  <si>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</si>
  <si>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</si>
  <si>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</si>
  <si>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</si>
  <si>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</si>
  <si>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</si>
  <si>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</si>
  <si>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</si>
  <si>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</si>
  <si>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</si>
  <si>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</si>
  <si>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</si>
  <si>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</si>
  <si>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</si>
  <si>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</si>
  <si>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</si>
  <si>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</si>
  <si>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</si>
  <si>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</si>
  <si>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</si>
  <si>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</si>
  <si>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</si>
  <si>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</si>
  <si>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</si>
  <si>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</si>
  <si>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</si>
  <si>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</si>
  <si>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</si>
  <si>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</si>
  <si>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</si>
  <si>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</si>
  <si>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</si>
  <si>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</si>
  <si>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</si>
  <si>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</si>
  <si>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</si>
  <si>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</si>
  <si>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</si>
  <si>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</si>
  <si>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</si>
  <si>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</si>
  <si>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</si>
  <si>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</si>
  <si>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</si>
  <si>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</si>
  <si>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</si>
  <si>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</si>
  <si>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</si>
  <si>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</si>
  <si>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</si>
  <si>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</si>
  <si>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</si>
  <si>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</si>
  <si>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</si>
  <si>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</si>
  <si>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</si>
  <si>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</si>
  <si>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</si>
  <si>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</si>
  <si>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</si>
  <si>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</si>
  <si>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</si>
  <si>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</si>
  <si>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</si>
  <si>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</si>
  <si>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</si>
  <si>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</si>
  <si>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</si>
  <si>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</si>
  <si>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</si>
  <si>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</si>
  <si>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</si>
  <si>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</si>
  <si>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</si>
  <si>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</si>
  <si>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</si>
  <si>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</si>
  <si>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</si>
  <si>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</si>
  <si>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</si>
  <si>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</si>
  <si>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</si>
  <si>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</si>
  <si>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</si>
  <si>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</si>
  <si>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</si>
  <si>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</si>
  <si>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</si>
  <si>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</si>
  <si>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</si>
  <si>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</si>
  <si>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</si>
  <si>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</si>
  <si>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</si>
  <si>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</si>
  <si>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</si>
  <si>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</si>
  <si>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</si>
  <si>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</si>
  <si>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</si>
  <si>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</si>
  <si>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</si>
  <si>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</si>
  <si>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</si>
  <si>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</si>
  <si>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</si>
  <si>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</si>
  <si>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</si>
  <si>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</si>
  <si>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</si>
  <si>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</si>
  <si>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</si>
  <si>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</si>
  <si>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</si>
  <si>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</si>
  <si>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</si>
  <si>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</si>
  <si>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</si>
  <si>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</si>
  <si>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</si>
  <si>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</si>
  <si>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</si>
  <si>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</si>
  <si>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</si>
  <si>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</si>
  <si>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</si>
  <si>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</si>
  <si>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</si>
  <si>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</si>
  <si>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</si>
  <si>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</si>
  <si>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</si>
  <si>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</si>
  <si>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</si>
  <si>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</si>
  <si>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</si>
  <si>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</si>
  <si>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</si>
  <si>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</si>
  <si>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</si>
  <si>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</si>
  <si>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</si>
  <si>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</si>
  <si>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</si>
  <si>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</si>
  <si>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</si>
  <si>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</si>
  <si>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</si>
  <si>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</si>
  <si>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</si>
  <si>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</si>
  <si>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</si>
  <si>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</si>
  <si>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</si>
  <si>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</si>
  <si>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</si>
  <si>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</si>
  <si>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</si>
  <si>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</si>
  <si>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</si>
  <si>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</si>
  <si>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</si>
  <si>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</si>
  <si>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</si>
  <si>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</si>
  <si>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</si>
  <si>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</si>
  <si>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</si>
  <si>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</si>
  <si>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</si>
  <si>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</si>
  <si>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</si>
  <si>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</si>
  <si>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</si>
  <si>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</si>
  <si>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</si>
  <si>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</si>
  <si>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</si>
  <si>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</si>
  <si>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</si>
  <si>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</si>
  <si>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</si>
  <si>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</si>
  <si>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</si>
  <si>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</si>
  <si>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</si>
  <si>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</si>
  <si>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</si>
  <si>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</si>
  <si>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</si>
  <si>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</si>
  <si>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</si>
  <si>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</si>
  <si>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</si>
  <si>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</si>
  <si>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</si>
  <si>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</si>
  <si>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</si>
  <si>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</si>
  <si>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</si>
  <si>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</si>
  <si>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</si>
  <si>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</si>
  <si>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</si>
  <si>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</si>
  <si>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</si>
  <si>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</si>
  <si>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</si>
  <si>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</si>
  <si>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</si>
  <si>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</si>
  <si>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</si>
  <si>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</si>
  <si>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</si>
  <si>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</si>
  <si>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</si>
  <si>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</si>
  <si>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</si>
  <si>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</si>
  <si>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</si>
  <si>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</si>
  <si>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</si>
  <si>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</si>
  <si>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</si>
  <si>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</si>
  <si>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</si>
  <si>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</si>
  <si>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</si>
  <si>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</si>
  <si>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</si>
  <si>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</si>
  <si>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</si>
  <si>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</si>
  <si>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</si>
  <si>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</si>
  <si>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</si>
  <si>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</si>
  <si>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</si>
  <si>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</si>
  <si>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</si>
  <si>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</si>
  <si>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</si>
  <si>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</si>
  <si>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</si>
  <si>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</si>
  <si>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</si>
  <si>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</si>
  <si>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</si>
  <si>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</si>
  <si>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</si>
  <si>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</si>
  <si>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</si>
  <si>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</si>
  <si>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</si>
  <si>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</si>
  <si>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</si>
  <si>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</si>
  <si>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</si>
  <si>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</si>
  <si>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</si>
  <si>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</si>
  <si>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</si>
  <si>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</si>
  <si>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</si>
  <si>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</si>
  <si>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</si>
  <si>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</si>
  <si>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</si>
  <si>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</si>
  <si>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</si>
  <si>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</si>
  <si>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</si>
  <si>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</si>
  <si>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</si>
  <si>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</si>
  <si>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</si>
  <si>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</si>
  <si>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</si>
  <si>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</si>
  <si>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</si>
  <si>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</si>
  <si>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</si>
  <si>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</si>
  <si>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</si>
  <si>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</si>
  <si>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</si>
  <si>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</si>
  <si>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</si>
  <si>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</si>
  <si>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</si>
  <si>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</si>
  <si>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</si>
  <si>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</si>
  <si>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</si>
  <si>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</si>
  <si>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</si>
  <si>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</si>
  <si>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</si>
  <si>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</si>
  <si>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</si>
  <si>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</si>
  <si>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</si>
  <si>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</si>
  <si>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</si>
  <si>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</si>
  <si>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</si>
  <si>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</si>
  <si>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</si>
  <si>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</si>
  <si>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</si>
  <si>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</si>
  <si>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</si>
  <si>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</si>
  <si>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</si>
  <si>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</si>
  <si>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</si>
  <si>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</si>
  <si>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</si>
  <si>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</si>
  <si>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</si>
  <si>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</si>
  <si>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</si>
  <si>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</si>
  <si>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</si>
  <si>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</si>
  <si>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</si>
  <si>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</si>
  <si>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</si>
  <si>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</si>
  <si>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</si>
  <si>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</si>
  <si>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</si>
  <si>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</si>
  <si>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</si>
  <si>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</si>
  <si>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</si>
  <si>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</si>
  <si>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</si>
  <si>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</si>
  <si>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</si>
  <si>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</si>
  <si>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</si>
  <si>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</si>
  <si>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</si>
  <si>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</si>
  <si>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</si>
  <si>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</si>
  <si>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</si>
  <si>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</si>
  <si>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</si>
  <si>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</si>
  <si>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</si>
  <si>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</si>
  <si>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</si>
  <si>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</si>
  <si>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</si>
  <si>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</si>
  <si>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</si>
  <si>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</si>
  <si>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</si>
  <si>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</si>
  <si>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</si>
  <si>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</si>
  <si>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</si>
  <si>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</si>
  <si>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</si>
  <si>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</si>
  <si>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</si>
  <si>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</si>
  <si>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</si>
  <si>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</si>
  <si>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</si>
  <si>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</si>
  <si>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</si>
  <si>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</si>
  <si>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</si>
  <si>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</si>
  <si>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</si>
  <si>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</si>
  <si>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</si>
  <si>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</si>
  <si>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</si>
  <si>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</si>
  <si>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</si>
  <si>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</si>
  <si>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</si>
  <si>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</si>
  <si>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</si>
  <si>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</si>
  <si>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</si>
  <si>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</si>
  <si>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</si>
  <si>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</si>
  <si>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</si>
  <si>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</si>
  <si>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</si>
  <si>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</si>
  <si>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</si>
  <si>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</si>
  <si>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</si>
  <si>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</si>
  <si>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</si>
  <si>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</si>
  <si>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</si>
  <si>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</si>
  <si>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</si>
  <si>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</si>
  <si>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</si>
  <si>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</si>
  <si>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</si>
  <si>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</si>
  <si>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</si>
  <si>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</si>
  <si>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</si>
  <si>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</si>
  <si>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</si>
  <si>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</si>
  <si>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</si>
  <si>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</si>
  <si>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</si>
  <si>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</si>
  <si>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</si>
  <si>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</si>
  <si>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</si>
  <si>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</si>
  <si>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</si>
  <si>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</si>
  <si>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</si>
  <si>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</si>
  <si>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</si>
  <si>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</si>
  <si>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</si>
  <si>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</si>
  <si>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</si>
  <si>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</si>
  <si>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</si>
  <si>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</si>
  <si>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</si>
  <si>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</si>
  <si>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</si>
  <si>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</si>
  <si>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</si>
  <si>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</si>
  <si>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</si>
  <si>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</si>
  <si>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</si>
  <si>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</si>
  <si>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</si>
  <si>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</si>
  <si>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</si>
  <si>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</si>
  <si>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</si>
  <si>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</si>
  <si>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</si>
  <si>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</si>
  <si>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</si>
  <si>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</si>
  <si>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</si>
  <si>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</si>
  <si>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</si>
  <si>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</si>
  <si>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</si>
  <si>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</si>
  <si>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</si>
  <si>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</si>
  <si>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</si>
  <si>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</si>
  <si>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</si>
  <si>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</si>
  <si>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</si>
  <si>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</si>
  <si>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</si>
  <si>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</si>
  <si>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</si>
  <si>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</si>
  <si>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</si>
  <si>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</si>
  <si>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</si>
  <si>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</si>
  <si>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</si>
  <si>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</si>
  <si>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</si>
  <si>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</si>
  <si>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</si>
  <si>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</si>
  <si>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</si>
  <si>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</si>
  <si>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</si>
  <si>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</si>
  <si>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</si>
  <si>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</si>
  <si>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</si>
  <si>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</si>
  <si>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</si>
  <si>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</si>
  <si>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</si>
  <si>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</si>
  <si>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</si>
  <si>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</si>
  <si>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</si>
  <si>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</si>
  <si>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</si>
  <si>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</si>
  <si>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</si>
  <si>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</si>
  <si>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</si>
  <si>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</si>
  <si>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</si>
  <si>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</si>
  <si>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</si>
  <si>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</si>
  <si>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</si>
  <si>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</si>
  <si>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</si>
  <si>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</si>
  <si>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</si>
  <si>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</si>
  <si>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</si>
  <si>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</si>
  <si>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</si>
  <si>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</si>
  <si>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</si>
  <si>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</si>
  <si>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</si>
  <si>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</si>
  <si>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</si>
  <si>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</si>
  <si>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</si>
  <si>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</si>
  <si>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</si>
  <si>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</si>
  <si>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</si>
  <si>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</si>
  <si>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</si>
  <si>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</si>
  <si>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</si>
  <si>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</si>
  <si>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</si>
  <si>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</si>
  <si>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</si>
  <si>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</si>
  <si>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</si>
  <si>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</si>
  <si>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</si>
  <si>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</si>
  <si>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</si>
  <si>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</si>
  <si>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</si>
  <si>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</si>
  <si>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</si>
  <si>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</si>
  <si>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</si>
  <si>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</si>
  <si>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</si>
  <si>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</si>
  <si>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</si>
  <si>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</si>
  <si>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</si>
  <si>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</si>
  <si>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</si>
  <si>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</si>
  <si>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</si>
  <si>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</si>
  <si>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</si>
  <si>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</si>
  <si>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</si>
  <si>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</si>
  <si>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</si>
  <si>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</si>
  <si>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</si>
  <si>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</si>
  <si>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</si>
  <si>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</si>
  <si>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</si>
  <si>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</si>
  <si>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</si>
  <si>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</si>
  <si>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</si>
  <si>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</si>
  <si>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</si>
  <si>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</si>
  <si>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</si>
  <si>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</si>
  <si>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</si>
  <si>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</si>
  <si>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</si>
  <si>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</si>
  <si>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</si>
  <si>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</si>
  <si>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</si>
  <si>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</si>
  <si>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</si>
  <si>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</si>
  <si>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</si>
  <si>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</si>
  <si>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</si>
  <si>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</si>
  <si>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</si>
  <si>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</si>
  <si>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</si>
  <si>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</si>
  <si>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</si>
  <si>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</si>
  <si>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</si>
  <si>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</si>
  <si>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</si>
  <si>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</si>
  <si>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</si>
  <si>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</si>
  <si>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</si>
  <si>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</si>
  <si>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</si>
  <si>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</si>
  <si>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</si>
  <si>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</si>
  <si>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</si>
  <si>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</si>
  <si>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</si>
  <si>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</si>
  <si>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</si>
  <si>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</si>
  <si>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</si>
  <si>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</si>
  <si>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</si>
  <si>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</si>
  <si>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</si>
  <si>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</si>
  <si>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</si>
  <si>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</si>
  <si>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</si>
  <si>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</si>
  <si>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</si>
  <si>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</si>
  <si>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</si>
  <si>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</si>
  <si>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</si>
  <si>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</si>
  <si>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</si>
  <si>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</si>
  <si>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</si>
  <si>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</si>
  <si>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</si>
  <si>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</si>
  <si>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</si>
  <si>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</si>
  <si>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</si>
  <si>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</si>
  <si>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</si>
  <si>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</si>
  <si>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</si>
  <si>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</si>
  <si>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</si>
  <si>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</si>
  <si>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</si>
  <si>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</si>
  <si>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</si>
  <si>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</si>
  <si>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</si>
  <si>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</si>
  <si>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</si>
  <si>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</si>
  <si>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</si>
  <si>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</si>
  <si>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</si>
  <si>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</si>
  <si>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</si>
  <si>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</si>
  <si>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</si>
  <si>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</si>
  <si>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</si>
  <si>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</si>
  <si>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</si>
  <si>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</si>
  <si>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</si>
  <si>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</si>
  <si>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</si>
  <si>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</si>
  <si>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</si>
  <si>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</si>
  <si>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</si>
  <si>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</si>
  <si>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</si>
  <si>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</si>
  <si>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</si>
  <si>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</si>
  <si>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</si>
  <si>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</si>
  <si>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</si>
  <si>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</si>
  <si>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</si>
  <si>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</si>
  <si>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</si>
  <si>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</si>
  <si>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</si>
  <si>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</si>
  <si>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</si>
  <si>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</si>
  <si>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</si>
  <si>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</si>
  <si>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</si>
  <si>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</si>
  <si>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</si>
  <si>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</si>
  <si>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</si>
  <si>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</si>
  <si>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</si>
  <si>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</si>
  <si>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</si>
  <si>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</si>
  <si>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</si>
  <si>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</si>
  <si>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</si>
  <si>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</si>
  <si>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</si>
  <si>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</si>
  <si>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</si>
  <si>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</si>
  <si>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</si>
  <si>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</si>
  <si>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</si>
  <si>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</si>
  <si>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</si>
  <si>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</si>
  <si>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</si>
  <si>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</si>
  <si>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</si>
  <si>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</si>
  <si>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</si>
  <si>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</si>
  <si>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</si>
  <si>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</si>
  <si>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</si>
  <si>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</si>
  <si>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</si>
  <si>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</si>
  <si>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</si>
  <si>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</si>
  <si>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</si>
  <si>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</si>
  <si>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</si>
  <si>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</si>
  <si>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</si>
  <si>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</si>
  <si>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</si>
  <si>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</si>
  <si>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</si>
  <si>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</si>
  <si>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</si>
  <si>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</si>
  <si>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</si>
  <si>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</si>
  <si>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</si>
  <si>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</si>
  <si>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</si>
  <si>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</si>
  <si>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</si>
  <si>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</si>
  <si>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</si>
  <si>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</si>
  <si>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</si>
  <si>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</si>
  <si>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</si>
  <si>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</si>
  <si>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</si>
  <si>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</si>
  <si>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</si>
  <si>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</si>
  <si>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</si>
  <si>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</si>
  <si>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</si>
  <si>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</si>
  <si>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</si>
  <si>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</si>
  <si>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</si>
  <si>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</si>
  <si>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</si>
  <si>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</si>
  <si>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</si>
  <si>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</si>
  <si>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</si>
  <si>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</si>
  <si>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</si>
  <si>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</si>
  <si>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</si>
  <si>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</si>
  <si>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</si>
  <si>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</si>
  <si>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</si>
  <si>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</si>
  <si>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</si>
  <si>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</si>
  <si>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</si>
  <si>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</si>
  <si>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</si>
  <si>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</si>
  <si>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</si>
  <si>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</si>
  <si>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</si>
  <si>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</si>
  <si>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</si>
  <si>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</si>
  <si>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</si>
  <si>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</si>
  <si>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</si>
  <si>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</si>
  <si>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</si>
  <si>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</si>
  <si>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</si>
  <si>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</si>
  <si>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</si>
  <si>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</si>
  <si>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</si>
  <si>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</si>
  <si>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</si>
  <si>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</si>
  <si>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</si>
  <si>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</si>
  <si>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</si>
  <si>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</si>
  <si>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</si>
  <si>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</si>
  <si>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</si>
  <si>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</si>
  <si>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</si>
  <si>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</si>
  <si>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</si>
  <si>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</si>
  <si>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</si>
  <si>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</si>
  <si>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</si>
  <si>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</si>
  <si>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</si>
  <si>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</si>
  <si>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</si>
  <si>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</si>
  <si>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</si>
  <si>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</si>
  <si>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</si>
  <si>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</si>
  <si>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</si>
  <si>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</si>
  <si>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</si>
  <si>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</si>
  <si>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</si>
  <si>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</si>
  <si>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</si>
  <si>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</si>
  <si>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</si>
  <si>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</si>
  <si>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</si>
  <si>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</si>
  <si>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</si>
  <si>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</si>
  <si>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</si>
  <si>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</si>
  <si>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</si>
  <si>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</si>
  <si>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</si>
  <si>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</si>
  <si>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</si>
  <si>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</si>
  <si>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</si>
  <si>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</si>
  <si>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</si>
  <si>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</si>
  <si>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</si>
  <si>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</si>
  <si>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</si>
  <si>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</si>
  <si>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</si>
  <si>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</si>
  <si>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</si>
  <si>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</si>
  <si>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</si>
  <si>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</si>
  <si>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</si>
  <si>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</si>
  <si>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</si>
  <si>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</si>
  <si>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</si>
  <si>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</si>
  <si>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</si>
  <si>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</si>
  <si>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</si>
  <si>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</si>
  <si>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</si>
  <si>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</si>
  <si>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</si>
  <si>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</si>
  <si>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</si>
  <si>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</si>
  <si>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</si>
  <si>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</si>
  <si>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</si>
  <si>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</si>
  <si>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</si>
  <si>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</si>
  <si>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</si>
  <si>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</si>
  <si>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</si>
  <si>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</si>
  <si>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</si>
  <si>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</si>
  <si>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</si>
  <si>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</si>
  <si>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</si>
  <si>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</si>
  <si>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</si>
  <si>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</si>
  <si>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</si>
  <si>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</si>
  <si>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</si>
  <si>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</si>
  <si>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</si>
  <si>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</si>
  <si>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</si>
  <si>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</si>
  <si>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</si>
  <si>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</si>
  <si>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</si>
  <si>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</si>
  <si>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</si>
  <si>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</si>
  <si>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</si>
  <si>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</si>
  <si>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</si>
  <si>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</si>
  <si>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</si>
  <si>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</si>
  <si>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</si>
  <si>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</si>
  <si>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</si>
  <si>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</si>
  <si>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</si>
  <si>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</si>
  <si>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</si>
  <si>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</si>
  <si>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</si>
  <si>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</si>
  <si>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</si>
  <si>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</si>
  <si>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</si>
  <si>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</si>
  <si>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</si>
  <si>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</si>
  <si>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</si>
  <si>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</si>
  <si>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</si>
  <si>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</si>
  <si>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</si>
  <si>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</si>
  <si>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</si>
  <si>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</si>
  <si>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</si>
  <si>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</si>
  <si>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</si>
  <si>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</si>
  <si>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</si>
  <si>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</si>
  <si>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</si>
  <si>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</si>
  <si>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</si>
  <si>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</si>
  <si>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</si>
  <si>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</si>
  <si>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</si>
  <si>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</si>
  <si>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</si>
  <si>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</si>
  <si>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</si>
  <si>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</si>
  <si>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</si>
  <si>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</si>
  <si>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</si>
  <si>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</si>
  <si>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</si>
  <si>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</si>
  <si>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</si>
  <si>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</si>
  <si>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</si>
  <si>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</si>
  <si>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</si>
  <si>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</si>
  <si>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</si>
  <si>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</si>
  <si>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</si>
  <si>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</si>
  <si>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</si>
  <si>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</si>
  <si>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</si>
  <si>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</si>
  <si>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</si>
  <si>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</si>
  <si>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</si>
  <si>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</si>
  <si>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</si>
  <si>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</si>
  <si>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</si>
  <si>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</si>
  <si>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</si>
  <si>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</si>
  <si>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</si>
  <si>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</si>
  <si>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</si>
  <si>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</si>
  <si>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</si>
  <si>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</si>
  <si>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</si>
  <si>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</si>
  <si>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</si>
  <si>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</si>
  <si>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</si>
  <si>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</si>
  <si>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</si>
  <si>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</si>
  <si>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</si>
  <si>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</si>
  <si>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</si>
  <si>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</si>
  <si>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</si>
  <si>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</si>
  <si>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</si>
  <si>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</si>
  <si>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</si>
  <si>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</si>
  <si>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</si>
  <si>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</si>
  <si>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</si>
  <si>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</si>
  <si>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</si>
  <si>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</si>
  <si>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</si>
  <si>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</si>
  <si>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</si>
  <si>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</si>
  <si>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</si>
  <si>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</si>
  <si>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</si>
  <si>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</si>
  <si>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</si>
  <si>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</si>
  <si>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</si>
  <si>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</si>
  <si>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</si>
  <si>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</si>
  <si>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</si>
  <si>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</si>
  <si>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</si>
  <si>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</si>
  <si>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</si>
  <si>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</si>
  <si>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</si>
  <si>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</si>
  <si>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</si>
  <si>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</si>
  <si>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</si>
  <si>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</si>
  <si>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</si>
  <si>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</si>
  <si>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</si>
  <si>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</si>
  <si>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</si>
  <si>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</si>
  <si>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</si>
  <si>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</si>
  <si>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</si>
  <si>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</si>
  <si>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</si>
  <si>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</si>
  <si>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</si>
  <si>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</si>
  <si>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</si>
  <si>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</si>
  <si>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</si>
  <si>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</si>
  <si>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</si>
  <si>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</si>
  <si>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</si>
  <si>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</si>
  <si>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</si>
  <si>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</si>
  <si>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</si>
  <si>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</si>
  <si>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</si>
  <si>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</si>
  <si>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</si>
  <si>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</si>
  <si>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</si>
  <si>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</si>
  <si>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</si>
  <si>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</si>
  <si>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</si>
  <si>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</si>
  <si>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</si>
  <si>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</si>
  <si>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</si>
  <si>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</si>
  <si>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</si>
  <si>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</si>
  <si>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</si>
  <si>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</si>
  <si>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</si>
  <si>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</si>
  <si>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</si>
  <si>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</si>
  <si>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</si>
  <si>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</si>
  <si>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</si>
  <si>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</si>
  <si>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</si>
  <si>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</si>
  <si>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</si>
  <si>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</si>
  <si>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</si>
  <si>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</si>
  <si>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</si>
  <si>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</si>
  <si>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</si>
  <si>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</si>
  <si>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</si>
  <si>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</si>
  <si>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</si>
  <si>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</si>
  <si>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</si>
  <si>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</si>
  <si>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</si>
  <si>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</si>
  <si>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</si>
  <si>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</si>
  <si>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</si>
  <si>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</si>
  <si>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</si>
  <si>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</si>
  <si>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</si>
  <si>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</si>
  <si>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</si>
  <si>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</si>
  <si>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</si>
  <si>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</si>
  <si>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</si>
  <si>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</si>
  <si>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</si>
  <si>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</si>
  <si>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</si>
  <si>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</si>
  <si>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</si>
  <si>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</si>
  <si>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</si>
  <si>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</si>
  <si>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</si>
  <si>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</si>
  <si>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</si>
  <si>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</si>
  <si>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</si>
  <si>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</si>
  <si>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</si>
  <si>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</si>
  <si>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</si>
  <si>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</si>
  <si>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</si>
  <si>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</si>
  <si>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</si>
  <si>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</si>
  <si>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</si>
  <si>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</si>
  <si>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</si>
  <si>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</si>
  <si>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</si>
  <si>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</si>
  <si>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</si>
  <si>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</si>
  <si>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</si>
  <si>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</si>
  <si>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</si>
  <si>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</si>
  <si>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</si>
  <si>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</si>
  <si>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</si>
  <si>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</si>
  <si>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</si>
  <si>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</si>
  <si>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</si>
  <si>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</si>
  <si>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</si>
  <si>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</si>
  <si>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</si>
  <si>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</si>
  <si>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</si>
  <si>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</si>
  <si>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</si>
  <si>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</si>
  <si>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</si>
  <si>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</si>
  <si>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</si>
  <si>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</si>
  <si>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</si>
  <si>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</si>
  <si>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</si>
  <si>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</si>
  <si>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</si>
  <si>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</si>
  <si>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</si>
  <si>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</si>
  <si>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</si>
  <si>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</si>
  <si>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</si>
  <si>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</si>
  <si>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</si>
  <si>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</si>
  <si>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</si>
  <si>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</si>
  <si>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</si>
  <si>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</si>
  <si>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</si>
  <si>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</si>
  <si>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</si>
  <si>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</si>
  <si>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</si>
  <si>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</si>
  <si>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</si>
  <si>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</si>
  <si>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</si>
  <si>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</si>
  <si>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</si>
  <si>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</si>
  <si>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</si>
  <si>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</si>
  <si>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</si>
  <si>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</si>
  <si>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</si>
  <si>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</si>
  <si>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</si>
  <si>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</si>
  <si>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</si>
  <si>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</si>
  <si>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</si>
  <si>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</si>
  <si>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</si>
  <si>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</si>
  <si>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</si>
  <si>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</si>
  <si>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</si>
  <si>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</si>
  <si>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</si>
  <si>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</si>
  <si>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</si>
  <si>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</si>
  <si>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</si>
  <si>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</si>
  <si>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</si>
  <si>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</si>
  <si>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</si>
  <si>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</si>
  <si>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</si>
  <si>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</si>
  <si>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</si>
  <si>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</si>
  <si>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</si>
  <si>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</si>
  <si>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</si>
  <si>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</si>
  <si>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</si>
  <si>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</si>
  <si>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</si>
  <si>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</si>
  <si>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</si>
  <si>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</si>
  <si>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</si>
  <si>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</si>
  <si>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</si>
  <si>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</si>
  <si>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</si>
  <si>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</si>
  <si>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</si>
  <si>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</si>
  <si>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</si>
  <si>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</si>
  <si>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</si>
  <si>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</si>
  <si>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</si>
  <si>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</si>
  <si>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</si>
  <si>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</si>
  <si>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</si>
  <si>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</si>
  <si>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</si>
  <si>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</si>
  <si>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</si>
  <si>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</si>
  <si>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</si>
  <si>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</si>
  <si>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</si>
  <si>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</si>
  <si>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</si>
  <si>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</si>
  <si>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</si>
  <si>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</si>
  <si>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</si>
  <si>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</si>
  <si>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</si>
  <si>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</si>
  <si>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</si>
  <si>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</si>
  <si>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</si>
  <si>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</si>
  <si>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</si>
  <si>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</si>
  <si>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</si>
  <si>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</si>
  <si>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</si>
  <si>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</si>
  <si>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</si>
  <si>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</si>
  <si>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</si>
  <si>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</si>
  <si>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</si>
  <si>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</si>
  <si>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</si>
  <si>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</si>
  <si>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</si>
  <si>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</si>
  <si>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</si>
  <si>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</si>
  <si>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</si>
  <si>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</si>
  <si>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</si>
  <si>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</si>
  <si>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</si>
  <si>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</si>
  <si>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</si>
  <si>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</si>
  <si>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</si>
  <si>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</si>
  <si>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</si>
  <si>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</si>
  <si>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</si>
  <si>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</si>
  <si>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</si>
  <si>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</si>
  <si>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</si>
  <si>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</si>
  <si>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</si>
  <si>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</si>
  <si>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</si>
  <si>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</si>
  <si>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</si>
  <si>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</si>
  <si>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</si>
  <si>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</si>
  <si>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</si>
  <si>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</si>
  <si>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</si>
  <si>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</si>
  <si>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</si>
  <si>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</si>
  <si>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</si>
  <si>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</si>
  <si>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</si>
  <si>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</si>
  <si>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</si>
  <si>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</si>
  <si>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</si>
  <si>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</si>
  <si>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</si>
  <si>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</si>
  <si>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</si>
  <si>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</si>
  <si>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</si>
  <si>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</si>
  <si>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</si>
  <si>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</si>
  <si>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</si>
  <si>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</si>
  <si>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</si>
  <si>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</si>
  <si>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</si>
  <si>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</si>
  <si>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</si>
  <si>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</si>
  <si>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</si>
  <si>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</si>
  <si>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</si>
  <si>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</si>
  <si>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</si>
  <si>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</si>
  <si>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</si>
  <si>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</si>
  <si>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</si>
  <si>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</si>
  <si>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</si>
  <si>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</si>
  <si>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</si>
  <si>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</si>
  <si>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</si>
  <si>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</si>
  <si>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</si>
  <si>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</si>
  <si>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</si>
  <si>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</si>
  <si>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</si>
  <si>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</si>
  <si>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</si>
  <si>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</si>
  <si>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</si>
  <si>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</si>
  <si>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</si>
  <si>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</si>
  <si>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</si>
  <si>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</si>
  <si>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</si>
  <si>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</si>
  <si>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</si>
  <si>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</si>
  <si>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</si>
  <si>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</si>
  <si>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</si>
  <si>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</si>
  <si>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</si>
  <si>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</si>
  <si>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</si>
  <si>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</si>
  <si>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</si>
  <si>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</si>
  <si>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</si>
  <si>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</si>
  <si>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</si>
  <si>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</si>
  <si>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</si>
  <si>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</si>
  <si>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</si>
  <si>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</si>
  <si>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</si>
  <si>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</si>
  <si>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</si>
  <si>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</si>
  <si>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</si>
  <si>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</si>
  <si>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</si>
  <si>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</si>
  <si>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</si>
  <si>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</si>
  <si>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</si>
  <si>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</si>
  <si>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</si>
  <si>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</si>
  <si>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</si>
  <si>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</si>
  <si>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</si>
  <si>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</si>
  <si>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</si>
  <si>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</si>
  <si>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</si>
  <si>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</si>
  <si>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</si>
  <si>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</si>
  <si>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</si>
  <si>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</si>
  <si>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</si>
  <si>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</si>
  <si>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</si>
  <si>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</si>
  <si>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</si>
  <si>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</si>
  <si>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</si>
  <si>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</si>
  <si>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</si>
  <si>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</si>
  <si>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</si>
  <si>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</si>
  <si>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</si>
  <si>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</si>
  <si>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</si>
  <si>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</si>
  <si>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</si>
  <si>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</si>
  <si>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</si>
  <si>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</si>
  <si>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</si>
  <si>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</si>
  <si>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</si>
  <si>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</si>
  <si>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</si>
  <si>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</si>
  <si>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</si>
  <si>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</si>
  <si>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</si>
  <si>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</si>
  <si>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</si>
  <si>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</si>
  <si>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</si>
  <si>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</si>
  <si>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</si>
  <si>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</si>
  <si>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</si>
  <si>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</si>
  <si>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</si>
  <si>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</si>
  <si>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</si>
  <si>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</si>
  <si>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</si>
  <si>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</si>
  <si>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</si>
  <si>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</si>
  <si>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</si>
  <si>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</si>
  <si>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</si>
  <si>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</si>
  <si>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</si>
  <si>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</si>
  <si>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</si>
  <si>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</si>
  <si>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</si>
  <si>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</si>
  <si>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</si>
  <si>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</si>
  <si>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</si>
  <si>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</si>
  <si>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</si>
  <si>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</si>
  <si>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</si>
  <si>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</si>
  <si>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</si>
  <si>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</si>
  <si>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</si>
  <si>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</si>
  <si>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</si>
  <si>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</si>
  <si>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</si>
  <si>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</si>
  <si>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</si>
  <si>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</si>
  <si>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</si>
  <si>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</si>
  <si>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</si>
  <si>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</si>
  <si>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</si>
  <si>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</si>
  <si>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</si>
  <si>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</si>
  <si>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</si>
  <si>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</si>
  <si>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</si>
  <si>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</si>
  <si>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</si>
  <si>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</si>
  <si>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</si>
  <si>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</si>
  <si>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</si>
  <si>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</si>
  <si>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</si>
  <si>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</si>
  <si>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</si>
  <si>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</si>
  <si>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</si>
  <si>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</si>
  <si>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</si>
  <si>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</si>
  <si>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</si>
  <si>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</si>
  <si>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</si>
  <si>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</si>
  <si>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</si>
  <si>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</si>
  <si>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</si>
  <si>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</si>
  <si>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</si>
  <si>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</si>
  <si>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</si>
  <si>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</si>
  <si>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</si>
  <si>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</si>
  <si>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</si>
  <si>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</si>
  <si>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</si>
  <si>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</si>
  <si>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</si>
  <si>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</si>
  <si>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</si>
  <si>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</si>
  <si>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</si>
  <si>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</si>
  <si>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</si>
  <si>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</si>
  <si>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</si>
  <si>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</si>
  <si>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</si>
  <si>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</si>
  <si>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</si>
  <si>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</si>
  <si>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</si>
  <si>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</si>
  <si>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</si>
  <si>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</si>
  <si>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</si>
  <si>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</si>
  <si>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</si>
  <si>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</si>
  <si>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</si>
  <si>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</si>
  <si>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</si>
  <si>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</si>
  <si>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</si>
  <si>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</si>
  <si>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</si>
  <si>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</si>
  <si>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</si>
  <si>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</si>
  <si>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</si>
  <si>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</si>
  <si>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</si>
  <si>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</si>
  <si>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</si>
  <si>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</si>
  <si>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</si>
  <si>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</si>
  <si>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</si>
  <si>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</si>
  <si>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</si>
  <si>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</si>
  <si>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</si>
  <si>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</si>
  <si>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</si>
  <si>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</si>
  <si>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</si>
  <si>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</si>
  <si>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</si>
  <si>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</si>
  <si>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</si>
  <si>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</si>
  <si>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</si>
  <si>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</si>
  <si>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</si>
  <si>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</si>
  <si>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</si>
  <si>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</si>
  <si>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</si>
  <si>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</si>
  <si>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</si>
  <si>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</si>
  <si>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</si>
  <si>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</si>
  <si>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</si>
  <si>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</si>
  <si>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</si>
  <si>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</si>
  <si>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</si>
  <si>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</si>
  <si>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</si>
  <si>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</si>
  <si>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</si>
  <si>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</si>
  <si>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</si>
  <si>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</si>
  <si>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</si>
  <si>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</si>
  <si>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</si>
  <si>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</si>
  <si>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</si>
  <si>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</si>
  <si>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</si>
  <si>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</si>
  <si>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</si>
  <si>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</si>
  <si>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</si>
  <si>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</si>
  <si>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</si>
  <si>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</si>
  <si>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</si>
  <si>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</si>
  <si>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</si>
  <si>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</si>
  <si>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</si>
  <si>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</si>
  <si>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</si>
  <si>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</si>
  <si>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</si>
  <si>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</si>
  <si>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</si>
  <si>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</si>
  <si>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</si>
  <si>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</si>
  <si>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</si>
  <si>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</si>
  <si>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</si>
  <si>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</si>
  <si>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</si>
  <si>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</si>
  <si>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</si>
  <si>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</si>
  <si>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</si>
  <si>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</si>
  <si>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</si>
  <si>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</si>
  <si>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</si>
  <si>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</si>
  <si>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</si>
  <si>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</si>
  <si>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</si>
  <si>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</si>
  <si>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</si>
  <si>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</si>
  <si>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</si>
  <si>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</si>
  <si>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</si>
  <si>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</si>
  <si>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</si>
  <si>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</si>
  <si>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</si>
  <si>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</si>
  <si>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</si>
  <si>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</si>
  <si>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</si>
  <si>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</si>
  <si>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</si>
  <si>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</si>
  <si>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</si>
  <si>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</si>
  <si>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</si>
  <si>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</si>
  <si>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</si>
  <si>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</si>
  <si>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</si>
  <si>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</si>
  <si>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</si>
  <si>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</si>
  <si>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</si>
  <si>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</si>
  <si>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</si>
  <si>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</si>
  <si>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</si>
  <si>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</si>
  <si>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</si>
  <si>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</si>
  <si>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</si>
  <si>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</si>
  <si>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</si>
  <si>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</si>
  <si>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</si>
  <si>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</si>
  <si>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</si>
  <si>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</si>
  <si>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</si>
  <si>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</si>
  <si>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</si>
  <si>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</si>
  <si>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</si>
  <si>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</si>
  <si>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</si>
  <si>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</si>
  <si>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</si>
  <si>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</si>
  <si>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</si>
  <si>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</si>
  <si>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</si>
  <si>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</si>
  <si>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</si>
  <si>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</si>
  <si>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</si>
  <si>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</si>
  <si>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</si>
  <si>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</si>
  <si>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</si>
  <si>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</si>
  <si>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</si>
  <si>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</si>
  <si>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</si>
  <si>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</si>
  <si>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</si>
  <si>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</si>
  <si>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</si>
  <si>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</si>
  <si>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</si>
  <si>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</si>
  <si>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</si>
  <si>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</si>
  <si>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</si>
  <si>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</si>
  <si>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</si>
  <si>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</si>
  <si>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</si>
  <si>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</si>
  <si>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</si>
  <si>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</si>
  <si>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</si>
  <si>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</si>
  <si>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</si>
  <si>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</si>
  <si>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</si>
  <si>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</si>
  <si>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</si>
  <si>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</si>
  <si>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</si>
  <si>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</si>
  <si>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</si>
  <si>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</si>
  <si>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</si>
  <si>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</si>
  <si>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</si>
  <si>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</si>
  <si>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</si>
  <si>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</si>
  <si>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</si>
  <si>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</si>
  <si>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</si>
  <si>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</si>
  <si>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</si>
  <si>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</si>
  <si>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</si>
  <si>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</si>
  <si>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</si>
  <si>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</si>
  <si>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</si>
  <si>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</si>
  <si>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</si>
  <si>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</si>
  <si>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</si>
  <si>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</si>
  <si>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</si>
  <si>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</si>
  <si>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</si>
  <si>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</si>
  <si>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</si>
  <si>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</si>
  <si>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</si>
  <si>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</si>
  <si>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</si>
  <si>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</si>
  <si>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</si>
  <si>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</si>
  <si>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</si>
  <si>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</si>
  <si>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</si>
  <si>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</si>
  <si>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</si>
  <si>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</si>
  <si>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</si>
  <si>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</si>
  <si>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</si>
  <si>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</si>
  <si>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</si>
  <si>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</si>
  <si>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</si>
  <si>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</si>
  <si>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</si>
  <si>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</si>
  <si>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</si>
  <si>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</si>
  <si>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</si>
  <si>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</si>
  <si>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</si>
  <si>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</si>
  <si>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</si>
  <si>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</si>
  <si>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</si>
  <si>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</si>
  <si>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</si>
  <si>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</si>
  <si>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</si>
  <si>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</si>
  <si>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</si>
  <si>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</si>
  <si>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</si>
  <si>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</si>
  <si>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</si>
  <si>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</si>
  <si>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</si>
  <si>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</si>
  <si>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</si>
  <si>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</si>
  <si>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</si>
  <si>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</si>
  <si>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</si>
  <si>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</si>
  <si>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</si>
  <si>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</si>
  <si>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 xml:space="preserve">Night access problem as it located inside Armaco, team on way try to access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</si>
  <si>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</si>
  <si>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</si>
  <si>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</si>
  <si>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</si>
  <si>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</si>
  <si>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</si>
  <si>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</si>
  <si>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</si>
  <si>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</si>
  <si>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</si>
  <si>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</si>
  <si>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</si>
  <si>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</si>
  <si>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</si>
  <si>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</si>
  <si>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</si>
  <si>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</si>
  <si>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</si>
  <si>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</si>
  <si>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</si>
  <si>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</si>
  <si>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</si>
  <si>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</si>
  <si>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</si>
  <si>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</si>
  <si>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</si>
  <si>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</si>
  <si>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</si>
  <si>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</si>
  <si>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</si>
  <si>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</si>
  <si>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</si>
  <si>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</si>
  <si>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</si>
  <si>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</si>
  <si>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</si>
  <si>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</si>
  <si>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</si>
  <si>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</si>
  <si>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</si>
  <si>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</si>
  <si>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</si>
  <si>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</si>
  <si>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</si>
  <si>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</si>
  <si>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</si>
  <si>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</si>
  <si>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</si>
  <si>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</si>
  <si>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</si>
  <si>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</si>
  <si>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</si>
  <si>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</si>
  <si>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</si>
  <si>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</si>
  <si>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</si>
  <si>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</si>
  <si>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</si>
  <si>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</si>
  <si>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</si>
  <si>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</si>
  <si>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</si>
  <si>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</si>
  <si>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</si>
  <si>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</si>
  <si>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</si>
  <si>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</si>
  <si>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</si>
  <si>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</si>
  <si>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</si>
  <si>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</si>
  <si>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</si>
  <si>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</si>
  <si>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</si>
  <si>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</si>
  <si>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</si>
  <si>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</si>
  <si>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</si>
  <si>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</si>
  <si>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</si>
  <si>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</si>
  <si>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</si>
  <si>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</si>
  <si>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</si>
  <si>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</si>
  <si>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</si>
  <si>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</si>
  <si>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</si>
  <si>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</si>
  <si>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</si>
  <si>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</si>
  <si>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</si>
  <si>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</si>
  <si>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</si>
  <si>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</si>
  <si>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</si>
  <si>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</si>
  <si>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</si>
  <si>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</si>
  <si>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</si>
  <si>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</si>
  <si>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</si>
  <si>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</si>
  <si>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</si>
  <si>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</si>
  <si>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</si>
  <si>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</si>
  <si>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</si>
  <si>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PCM-20251004-00001914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</si>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</sst>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271.98463680555869</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7.8891203738749027E-3</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90"/>
      <c r="G4" s="67">
        <f ca="1">IFERROR(NOW()-F4,"")</f>
        <v>45934.933062731485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45934.933062731485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45934.933062731485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45934.933062731485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45934.933062731485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45934.933062731485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45934.933062731485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45934.933062731485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45934.933062731485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45934.933062731485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45934.933062731485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45934.933062731485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45934.933062731485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45934.933062731485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45934.933062731485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45934.933062731485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45934.933062731485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45934.933062731485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45934.933062731485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45934.933062731485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45934.933062731485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45934.933062731485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45934.933062731485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45934.933062731485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45934.933062731485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45934.933062731485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45934.933062731485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45934.933062731485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45934.933062731485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45934.933062731485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45934.933062731485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45934.933062731485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45934.933062731485</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89A73079-957F-432A-945F-4DF2265F3F99}"/>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243.28128032407403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128.20597939815343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109.93322476852336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45934.9330625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45934.9330625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45934.9330625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45934.9330625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45934.9330625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45934.9330625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45934.9330625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45934.9330625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45934.9330625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45934.9330625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45934.9330625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45934.9330625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45934.9330625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45934.9330625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45934.9330625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45934.9330625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45934.9330625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45934.9330625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45934.9330625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45934.9330625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45934.9330625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45934.9330625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45934.9330625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45934.9330625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45934.9330625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45934.9330625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45934.9330625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45934.9330625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45934.9330625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45934.9330625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45934.9330625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45934.9330625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45934.9330625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45934.9330625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45934.9330625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45934.9330625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45934.9330625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45934.9330625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45934.9330625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45934.9330625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45934.9330625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45934.9330625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45934.9330625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45934.9330625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45934.9330625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45934.9330625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45934.9330625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45934.9330625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45934.9330625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45934.9330625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45934.9330625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45934.9330625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45934.9330625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45934.9330625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45934.9330625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45934.9330625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45934.9330625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45934.9330625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45934.9330625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45934.9330625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45934.9330625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45934.9330625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45934.9330625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45934.9330625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45934.9330625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45934.9330625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45934.9330625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45934.9330625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45934.9330625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45934.9330625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45934.9330625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45934.9330625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45934.9330625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45934.9330625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45934.9330625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45934.9330625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45934.9330625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45934.9330625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45934.9330625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45934.9330625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45934.9330625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45934.9330625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45934.9330625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45934.9330625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45934.9330625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45934.9330625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45934.9330625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45934.9330625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45934.9330625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45934.9330625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45934.9330625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45934.9330625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45934.9330625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45934.9330625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45934.9330625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45934.9330625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45934.9330625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45934.9330625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45934.9330625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45934.9330625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45934.9330625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45934.9330625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45934.9330625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45934.9330625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45934.9330625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45934.9330625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45934.9330625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45934.9330625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45934.9330625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45934.9330625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45934.9330625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45934.9330625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45934.9330625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45934.9330625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45934.9330625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45934.9330625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45934.9330625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45934.9330625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45934.9330625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45934.9330625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45934.9330625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45934.9330625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45934.9330625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45934.9330625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45934.9330625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45934.9330625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45934.9330625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45934.9330625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45934.9330625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45934.9330625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45934.9330625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45934.9330625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45934.9330625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45934.9330625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45934.9330625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45934.9330625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45934.9330625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45934.9330625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45934.9330625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45934.9330625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45934.9330625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45934.9330625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45934.9330625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45934.9330625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45934.9330625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45934.9330625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45934.9330625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45934.9330625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45934.9330625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45934.9330625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45934.9330625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45934.9330625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45934.9330625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45934.9330625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45934.9330625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45934.9330625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45934.9330625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45934.9330625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45934.9330625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45934.9330625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45934.9330625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45934.9330625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45934.9330625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45934.9330625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45934.9330625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45934.9330625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45934.9330625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45934.9330625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45934.9330625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45934.9330625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45934.9330625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45934.9330625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45934.9330625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45934.9330625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45934.9330625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45934.9330625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45934.9330625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45934.9330625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45934.9330625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45934.9330625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45934.9330625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45934.9330625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45934.9330625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45934.9330625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45934.9330625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45934.9330625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45934.9330625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45934.9330625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45934.9330625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45934.9330625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45934.9330625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45934.9330625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45934.9330625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45934.9330625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45934.9330625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45934.9330625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45934.9330625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45934.9330625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45934.9330625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45934.9330625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45934.9330625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45934.9330625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45934.9330625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45934.9330625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45934.9330625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45934.9330625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45934.9330625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45934.9330625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45934.9330625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45934.9330625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45934.9330625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45934.9330625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45934.9330625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45934.9330625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45934.9330625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45934.9330625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45934.9330625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45934.9330625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45934.9330625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45934.9330625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45934.9330625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45934.9330625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45934.9330625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45934.9330625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45934.9330625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45934.9330625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45934.9330625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45934.9330625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45934.9330625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45934.9330625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45934.9330625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45934.9330625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45934.9330625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45934.9330625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45934.9330625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45934.9330625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45934.9330625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45934.9330625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45934.9330625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45934.9330625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45934.9330625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45934.9330625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45934.9330625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45934.9330625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45934.9330625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45934.9330625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45934.9330625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45934.9330625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45934.9330625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45934.9330625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45934.9330625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45934.9330625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45934.9330625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45934.9330625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45934.9330625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45934.9330625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45934.9330625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45934.9330625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45934.9330625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45934.9330625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45934.9330625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45934.9330625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45934.9330625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45934.9330625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45934.9330625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45934.9330625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45934.9330625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45934.9330625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45934.9330625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45934.9330625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45934.9330625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45934.9330625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45934.9330625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45934.9330625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45934.9330625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45934.9330625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45934.9330625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45934.9330625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45934.9330625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45934.9330625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45934.9330625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45934.9330625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45934.9330625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45934.9330625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45934.9330625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45934.9330625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45934.9330625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45934.9330625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45934.9330625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45934.9330625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45934.9330625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45934.9330625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45934.9330625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45934.9330625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45934.9330625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45934.9330625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45934.9330625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45934.9330625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45934.9330625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45934.9330625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45934.9330625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45934.9330625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45934.9330625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45934.9330625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45934.9330625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45934.9330625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45934.9330625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45934.9330625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45934.9330625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45934.9330625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45934.9330625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45934.9330625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45934.9330625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45934.9330625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45934.9330625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45934.9330625</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45934.9330625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45934.9330625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45934.9330625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45934.933062731485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45934.933062731485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45934.933062731485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45934.933062731485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45934.933062731485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45934.933062731485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45934.933062731485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45934.933062731485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45934.933062731485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45934.933062731485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45934.933062731485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45934.933062731485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45934.933062731485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45934.933062731485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45934.933062731485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45934.933062731485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45934.933062731485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45934.933062731485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45934.933062731485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45934.933062731485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45934.933062731485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45934.933062731485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45934.933062731485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45934.933062731485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45934.933062731485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45934.933062731485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45934.933062731485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45934.933062731485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45934.933062731485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45934.933062731485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45934.933062731485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45934.933062731485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45934.933062731485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45934.933062731485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45934.933062731485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45934.933062731485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45934.933062731485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45934.933062731485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45934.933062731485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45934.933062731485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45934.933062731485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45934.933062731485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45934.933062731485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45934.933062731485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45934.933062731485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45934.933062731485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45934.933062731485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45934.933062731485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45934.933062731485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45934.933062731485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45934.933062731485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45934.933062731485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45934.933062731485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45934.933062731485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45934.933062731485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45934.933062731485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45934.933062731485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45934.933062731485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45934.933062731485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45934.933062731485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45934.933062731485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45934.933062731485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45934.933062731485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45934.933062731485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45934.933062731485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45934.933062731485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45934.933062731485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45934.933062731485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45934.933062731485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45934.933062731485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45934.933062731485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45934.933062731485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45934.933062731485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45934.933062731485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45934.933062731485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45934.933062731485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45934.933062731485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45934.933062731485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45934.933062731485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45934.933062731485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45934.933062731485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45934.933062731485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45934.933062731485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45934.933062731485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45934.933062731485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45934.933062731485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45934.933062731485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45934.933062731485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45934.933062731485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45934.933062731485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45934.933062731485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45934.933062731485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45934.933062731485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45934.933062731485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45934.933062731485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45934.933062731485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45934.933062731485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45934.933062731485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45934.933062731485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45934.933062731485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45934.933062731485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45934.933062731485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45934.933062731485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45934.933062731485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45934.933062731485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45934.933062731485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45934.933062731485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45934.933062731485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45934.933062731485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45934.933062731485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45934.933062731485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45934.933062731485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45934.933062731485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45934.933062731485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45934.933062731485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45934.933062731485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45934.933062731485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45934.933062731485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45934.933062731485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45934.933062731485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45934.933062731485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45934.933062731485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45934.933062731485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45934.933062731485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45934.933062731485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45934.933062731485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45934.933062731485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45934.933062731485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45934.933062731485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45934.933062731485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45934.933062731485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45934.933062731485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45934.933062731485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45934.933062731485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45934.933062731485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45934.933062731485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45934.933062731485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45934.933062731485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45934.933062731485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45934.933062731485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45934.933062731485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45934.933062731485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45934.933062731485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45934.933062731485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45934.933062731485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45934.933062731485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45934.933062731485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45934.933062731485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45934.933062731485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45934.933062731485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45934.933062731485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45934.933062731485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45934.933062731485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45934.933062731485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45934.933062731485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45934.933062731485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45934.933062731485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45934.933062731485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45934.933062731485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45934.933062731485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45934.933062731485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45934.933062731485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45934.933062731485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45934.933062731485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45934.933062731485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45934.933062731485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45934.933062731485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45934.933062731485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45934.933062731485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45934.933062731485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45934.933062731485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45934.933062731485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45934.933062731485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45934.933062731485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45934.933062731485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45934.933062731485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45934.933062731485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45934.933062731485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45934.933062731485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45934.933062731485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45934.933062731485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45934.933062731485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45934.933062731485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45934.933062731485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45934.933062731485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45934.933062731485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45934.933062731485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45934.933062731485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45934.933062731485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45934.933062731485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45934.933062731485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45934.933062731485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45934.933062731485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45934.933062731485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45934.933062731485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45934.933062731485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45934.933062731485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45934.933062731485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45934.933062731485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45934.933062731485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45934.933062731485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45934.933062731485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45934.933062731485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45934.933062731485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45934.933062731485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45934.933062731485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45934.933062731485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45934.933062731485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45934.933062731485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45934.933062731485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45934.933062731485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45934.933062731485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45934.933062731485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45934.933062731485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45934.933062731485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45934.933062731485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45934.933062731485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45934.933062731485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45934.933062731485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45934.933062731485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45934.933062731485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45934.933062731485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45934.933062731485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45934.933062731485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45934.933062731485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45934.933062731485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45934.933062731485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45934.933062731485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45934.933062731485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45934.933062731485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45934.933062731485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45934.933062731485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45934.933062731485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45934.933062731485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45934.933062731485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45934.933062731485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45934.933062731485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45934.933062731485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45934.933062731485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45934.933062731485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45934.933062731485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45934.933062731485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45934.933062731485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45934.933062731485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45934.933062731485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45934.933062731485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45934.933062731485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45934.933062731485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45934.933062731485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45934.933062731485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45934.933062731485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45934.933062731485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45934.933062731485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45934.933062731485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45934.933062731485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45934.933062731485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45934.933062731485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45934.933062731485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45934.933062731485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45934.933062731485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45934.933062731485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45934.933062731485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45934.933062731485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45934.933062731485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45934.933062731485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45934.933062731485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45934.933062731485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45934.933062731485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45934.933062731485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45934.933062731485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45934.933062731485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45934.933062731485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45934.933062731485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45934.933062731485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45934.933062731485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45934.933062731485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45934.933062731485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45934.933062731485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45934.933062731485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45934.933062731485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45934.933062731485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45934.933062731485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45934.933062731485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45934.933062731485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45934.933062731485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45934.933062731485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45934.933062731485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45934.933062731485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45934.933062731485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45934.933062731485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45934.933062731485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45934.933062731485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45934.933062731485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45934.933062731485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45934.933062731485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45934.933062731485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45934.933062731485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45934.933062731485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45934.933062731485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45934.933062731485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45934.933062731485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45934.933062731485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45934.933062731485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45934.933062731485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45934.933062731485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45934.933062731485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45934.933062731485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45934.933062731485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45934.933062731485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45934.933062731485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45934.933062731485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45934.933062731485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45934.933062731485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45934.933062731485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45934.933062731485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45934.933062731485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45934.933062731485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45934.933062731485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45934.933062731485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45934.933062731485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45934.933062731485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45934.933062731485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45934.933062731485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45934.933062731485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45934.933062731485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45934.933062731485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45934.933062731485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45934.933062731485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45934.933062731485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45934.933062731485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45934.933062731485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45934.933062731485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45934.933062731485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45934.933062731485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45934.933062731485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45934.933062731485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45934.933062731485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45934.933062731485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45934.933062731485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45934.933062731485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45934.933062731485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45934.933062731485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45934.933062731485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45934.933062731485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45934.933062731485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45934.933062731485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45934.933062731485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45934.933062731485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45934.933062731485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45934.933062731485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45934.933062731485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45934.933062731485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45934.933062731485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45934.933062731485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45934.933062731485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45934.933062731485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45934.933062731485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45934.933062731485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45934.933062731485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45934.933062731485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45934.933062731485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45934.933062731485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45934.933062731485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45934.933062731485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45934.933062731485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45934.933062731485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45934.933062731485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45934.933062731485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45934.933062731485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45934.933062731485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45934.933062731485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45934.933062731485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45934.933062731485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45934.933062731485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45934.933062731485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45934.933062731485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45934.933062731485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45934.933062731485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45934.933062731485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45934.933062731485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45934.933062731485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45934.933062731485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45934.933062731485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45934.933062731485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45934.933062731485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45934.933062731485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45934.933062731485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45934.933062731485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45934.933062731485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45934.933062731485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45934.933062731485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45934.933062731485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45934.933062731485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45934.933062731485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45934.933062731485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45934.933062731485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45934.933062731485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45934.933062731485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45934.933062731485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45934.933062731485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45934.933062731485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45934.933062731485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45934.933062731485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45934.933062731485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45934.933062731485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45934.933062731485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45934.933062731485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45934.933062731485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45934.933062731485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45934.933062731485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45934.933062731485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45934.933062731485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45934.933062731485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45934.933062731485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45934.933062731485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45934.933062731485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45934.933062731485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45934.933062731485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45934.933062731485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45934.933062731485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45934.933062731485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45934.933062731485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45934.933062731485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45934.933062731485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45934.933062731485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45934.933062731485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45934.933062731485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45934.933062731485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45934.933062731485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45934.933062731485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45934.933062731485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45934.933062731485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45934.933062731485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45934.933062731485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45934.933062731485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45934.933062731485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45934.933062731485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45934.933062731485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45934.933062731485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45934.933062731485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45934.933062731485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45934.933062731485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45934.933062731485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45934.933062731485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45934.933062731485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45934.933062731485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45934.933062731485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45934.933062731485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45934.933062731485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45934.933062731485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45934.933062731485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45934.933062731485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45934.933062731485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45934.933062731485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45934.933062731485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45934.933062731485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45934.933062731485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45934.933062731485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45934.933062731485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45934.933062731485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45934.933062731485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45934.933062731485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45934.933062731485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45934.933062731485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45934.933062731485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45934.933062731485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45934.933062731485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45934.933062731485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45934.933062731485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45934.933062731485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45934.933062731485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45934.933062731485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45934.933062731485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45934.933062731485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45934.933062731485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45934.933062731485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45934.933062731485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45934.933062731485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45934.933062731485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45934.933062731485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45934.933062731485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45934.933062731485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45934.933062731485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45934.933062731485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45934.933062731485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45934.933062731485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45934.933062731485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45934.933062731485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45934.933062731485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45934.933062731485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45934.933062731485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45934.933062731485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45934.933062731485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45934.933062731485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45934.933062731485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45934.933062731485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45934.933062731485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45934.933062731485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45934.933062731485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45934.933062731485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45934.933062731485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45934.933062731485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45934.933062731485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45934.933062731485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45934.933062731485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45934.933062731485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45934.933062731485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45934.933062731485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45934.933062731485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45934.933062731485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45934.933062731485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45934.933062731485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45934.933062731485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45934.933062731485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45934.933062731485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45934.933062731485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45934.933062731485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45934.933062731485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45934.933062731485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45934.933062731485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45934.933062731485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45934.933062731485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45934.933062731485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45934.933062731485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45934.933062731485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45934.933062731485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45934.933062731485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45934.933062731485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45934.933062731485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45934.933062731485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45934.933062731485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45934.933062731485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45934.933062731485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45934.933062731485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45934.933062731485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45934.933062731485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45934.933062731485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45934.933062731485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45934.933062731485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45934.933062731485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45934.933062731485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45934.933062731485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45934.933062731485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45934.933062731485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45934.933062731485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45934.933062731485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45934.933062731485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45934.933062731485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45934.933062731485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45934.933062731485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45934.933062731485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45934.933062731485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45934.933062731485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45934.933062731485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45934.933062731485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45934.933062731485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45934.933062731485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45934.933062731485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45934.933062731485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45934.933062731485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45934.933062731485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45934.933062731485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45934.933062731485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45934.933062731485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45934.933062731485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45934.933062731485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45934.933062731485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45934.933062731485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45934.933062731485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45934.933062731485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45934.933062731485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45934.933062731485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45934.933062731485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45934.933062731485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45934.933062731485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45934.933062731485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45934.933062731485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45934.933062731485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45934.933062731485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45934.933062731485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45934.933062731485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45934.933062731485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45934.933062731485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45934.933062731485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45934.933062731485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45934.933062731485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45934.933062731485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45934.933062731485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45934.933062731485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45934.933062731485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45934.933062731485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45934.933062731485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45934.933062731485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45934.933062731485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45934.933062731485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45934.933062731485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45934.933062731485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45934.933062731485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45934.933062731485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45934.933062731485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45934.933062731485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45934.933062731485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45934.933062731485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45934.933062731485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45934.933062731485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45934.933062731485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45934.933062731485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45934.933062731485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45934.933062731485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45934.933062731485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45934.933062731485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45934.933062731485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45934.933062731485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45934.933062731485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45934.933062731485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45934.933062731485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45934.933062731485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45934.933062731485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45934.933062731485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45934.933062731485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45934.933062731485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45934.933062731485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45934.933062731485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45934.933062731485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45934.933062731485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45934.933062731485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45934.933062731485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45934.933062731485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45934.933062731485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45934.933062731485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45934.933062731485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45934.933062731485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45934.933062731485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45934.933062731485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45934.933062731485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45934.933062731485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45934.933062731485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45934.933062731485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45934.933062731485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45934.933062731485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45934.933062731485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45934.933062731485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45934.933062731485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45934.933062731485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45934.933062731485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45934.933062731485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45934.933062731485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45934.933062731485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45934.933062731485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45934.933062731485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45934.933062731485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45934.933062731485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45934.933062731485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45934.933062731485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45934.933062731485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45934.933062731485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45934.933062731485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45934.933062731485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45934.933062731485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45934.933062731485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45934.933062731485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45934.933062731485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45934.933062731485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45934.933062731485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45934.933062731485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45934.933062731485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45934.933062731485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45934.933062731485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45934.933062731485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45934.933062731485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45934.933062731485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45934.933062731485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45934.933062731485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45934.933062731485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45934.933062731485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45934.933062731485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45934.933062731485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45934.933062731485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45934.933062731485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45934.933062731485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45934.933062731485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45934.933062731485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45934.933062731485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45934.933062731485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45934.933062731485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45934.933062731485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45934.933062731485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45934.933062731485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45934.933062731485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45934.933062731485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45934.933062731485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45934.933062731485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45934.933062731485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45934.933062731485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45934.933062731485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45934.933062731485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45934.933062731485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45934.933062731485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45934.933062731485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45934.933062731485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45934.933062731485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45934.933062731485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45934.933062731485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45934.933062731485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45934.933062731485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45934.933062731485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45934.933062731485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45934.933062731485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45934.933062731485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45934.933062731485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45934.933062731485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45934.933062731485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45934.933062731485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45934.933062731485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45934.933062731485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45934.933062731485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45934.933062731485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45934.933062731485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45934.933062731485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45934.933062731485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45934.933062731485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45934.933062731485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45934.933062731485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45934.933062731485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45934.933062731485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45934.933062731485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45934.933062731485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45934.933062731485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45934.933062731485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45934.933062731485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45934.933062731485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45934.933062731485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45934.933062731485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45934.933062731485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45934.933062731485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45934.933062731485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45934.933062731485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45934.933062731485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45934.933062731485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45934.933062731485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45934.933062731485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45934.933062731485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45934.933062731485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45934.933062731485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45934.933062731485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45934.933062731485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45934.933062731485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45934.933062731485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45934.933062731485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45934.933062731485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45934.933062731485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45934.933062731485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45934.933062731485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45934.933062731485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45934.933062731485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45934.933062731485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45934.933062731485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45934.933062731485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45934.933062731485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45934.933062731485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45934.933062731485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45934.933062731485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45934.933062731485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45934.933062731485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45934.933062731485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45934.933062731485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45934.933062731485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45934.933062731485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45934.933062731485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45934.933062731485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45934.933062731485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45934.933062731485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45934.933062731485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45934.933062731485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45934.933062731485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45934.933062731485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45934.933062731485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45934.933062731485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45934.933062731485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45934.933062731485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45934.933062731485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45934.933062731485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45934.933062731485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45934.933062731485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45934.933062731485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45934.933062731485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45934.933062731485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45934.933062731485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45934.933062731485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45934.933062731485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45934.933062731485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45934.933062731485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45934.933062731485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45934.933062731485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45934.933062731485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45934.933062731485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45934.933062731485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45934.933062731485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45934.933062731485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45934.933062731485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45934.933062731485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45934.933062731485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45934.933062731485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45934.933062731485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45934.933062731485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45934.933062731485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45934.933062731485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45934.933062731485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45934.933062731485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45934.933062731485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45934.933062731485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45934.933062731485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45934.933062731485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45934.933062731485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45934.933062731485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45934.933062731485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45934.933062731485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45934.933062731485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45934.933062731485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45934.933062731485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45934.933062731485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45934.933062731485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45934.933062731485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45934.933062731485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45934.933062731485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45934.933062731485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45934.933062731485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45934.933062731485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45934.933062731485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45934.933062731485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45934.933062731485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45934.933062731485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45934.933062731485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45934.933062731485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45934.933062731485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45934.933062731485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45934.933062731485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45934.933062731485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45934.933062731485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45934.933062731485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45934.933062731485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45934.933062731485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45934.933062731485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45934.933062731485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45934.933062731485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45934.933062731485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45934.933062731485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45934.933062731485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45934.933062731485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45934.933062731485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45934.933062731485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45934.933062731485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45934.933062731485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45934.933062731485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45934.933062731485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45934.933062731485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45934.933062731485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45934.933062731485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45934.933062731485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45934.933062731485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45934.933062731485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45934.933062731485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45934.933062731485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45934.933062731485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45934.933062731485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45934.933062731485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45934.933062731485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45934.933062731485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45934.933062731485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45934.933062731485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45934.933062731485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45934.933062731485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45934.933062731485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45934.933062731485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45934.933062731485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45934.933062731485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45934.933062731485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45934.933062731485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45934.933062731485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45934.933062731485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45934.933062731485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45934.933062731485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45934.933062731485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45934.933062731485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45934.933062731485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45934.933062731485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45934.933062731485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45934.933062731485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45934.933062731485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45934.933062731485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45934.933062731485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45934.933062731485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45934.933062731485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45934.933062731485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45934.933062731485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45934.933062731485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45934.933062731485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45934.933062731485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45934.933062731485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45934.933062731485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45934.933062731485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45934.933062731485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45934.933062731485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45934.933062731485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45934.933062731485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45934.933062731485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45934.933062731485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45934.933062731485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45934.933062731485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45934.933062731485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45934.933062731485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45934.933062731485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45934.933062731485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45934.933062731485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45934.933062731485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45934.933062731485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45934.933062731485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45934.933062731485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45934.933062731485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45934.933062731485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45934.933062731485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45934.933062731485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45934.933062731485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45934.933062731485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45934.933062731485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45934.933062731485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45934.933062731485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45934.933062731485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45934.933062731485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45934.933062731485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45934.933062731485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45934.933062731485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45934.933062731485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45934.933062731485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45934.933062731485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45934.933062731485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45934.933062731485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45934.933062731485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45934.933062731485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45934.933062731485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45934.933062731485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45934.933062731485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45934.933062731485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45934.933062731485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45934.933062731485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45934.933062731485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45934.933062731485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45934.933062731485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45934.933062731485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45934.933062731485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45934.933062731485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45934.933062731485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45934.933062731485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45934.933062731485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45934.933062731485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45934.933062731485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45934.933062731485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45934.933062731485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45934.933062731485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45934.933062731485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45934.933062731485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45934.933062731485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45934.933062731485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45934.933062731485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45934.933062731485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45934.933062731485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45934.933062731485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45934.933062731485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45934.933062731485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45934.933062731485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45934.933062731485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45934.933062731485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45934.933062731485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45934.933062731485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45934.933062731485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45934.933062731485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45934.933062731485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45934.933062731485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45934.933062731485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45934.933062731485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45934.933062731485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45934.933062731485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45934.933062731485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45934.933062731485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45934.933062731485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45934.933062731485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45934.933062731485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45934.933062731485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45934.933062731485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45934.933062731485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45934.933062731485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45934.933062731485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45934.933062731485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45934.933062731485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45934.933062731485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45934.933062731485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45934.933062731485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45934.933062731485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45934.933062731485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45934.933062731485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45934.933062731485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45934.933062731485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45934.933062731485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45934.933062731485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45934.933062731485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45934.933062731485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45934.933062731485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45934.933062731485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45934.933062731485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45934.933062731485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45934.933062731485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45934.933062731485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45934.933062731485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45934.933062731485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45934.933062731485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45934.933062731485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45934.933062731485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45934.933062731485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45934.933062731485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45934.933062731485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45934.933062731485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45934.933062731485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45934.933062731485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45934.933062731485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45934.933062731485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45934.933062731485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45934.933062731485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45934.933062731485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45934.933062731485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45934.933062731485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45934.933062731485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45934.933062731485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45934.933062731485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45934.933062731485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45934.933062731485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45934.933062731485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45934.933062731485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45934.933062731485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45934.933062731485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45934.933062731485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45934.933062731485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45934.933062731485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45934.933062731485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45934.933062731485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45934.933062731485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45934.933062731485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45934.933062731485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45934.933062731485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45934.933062731485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45934.933062731485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45934.933062731485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45934.933062731485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45934.933062731485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45934.933062731485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45934.933062731485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45934.933062731485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45934.933062731485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45934.933062731485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45934.933062731485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45934.933062731485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45934.933062731485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45934.933062731485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45934.933062731485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45934.933062731485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45934.933062731485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45934.933062731485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45934.933062731485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45934.933062731485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45934.933062731485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45934.933062731485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45934.933062731485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45934.933062731485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45934.933062731485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45934.933062731485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45934.933062731485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45934.933062731485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45934.933062731485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45934.933062731485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45934.933062731485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45934.933062731485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45934.933062731485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45934.933062731485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45934.933062731485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45934.933062731485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45934.933062731485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45934.933062731485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45934.933062731485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45934.933062731485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45934.933062731485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45934.933062731485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45934.933062731485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45934.933062731485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45934.933062731485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45934.933062731485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45934.933062731485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45934.933062731485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45934.933062731485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45934.933062731485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45934.933062731485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45934.933062731485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45934.933062731485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45934.933062731485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45934.933062731485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45934.933062731485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45934.933062731485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45934.933062731485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45934.933062731485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45934.933062731485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45934.933062731485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45934.933062731485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45934.933062731485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45934.933062731485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45934.933062731485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45934.933062731485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45934.933062731485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45934.933062731485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45934.933062731485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45934.933062731485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45934.933062731485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45934.933062731485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45934.933062731485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45934.933062731485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45934.933062731485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45934.933062731485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45934.933062731485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45934.933062731485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45934.933062731485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45934.933062731485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45934.933062731485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45934.933062731485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45934.933062731485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45934.933062731485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45934.933062731485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45934.933062731485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45934.933062731485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45934.933062731485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45934.933062731485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45934.933062731485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45934.933062731485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45934.933062731485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45934.933062731485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45934.933062731485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45934.933062731485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45934.933062731485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45934.933062731485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45934.933062731485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45934.933062731485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45934.933062731485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45934.933062731485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45934.933062731485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45934.933062731485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45934.933062731485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45934.933062731485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45934.933062731485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45934.933062731485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45934.933062731485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45934.933062731485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45934.933062731485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45934.933062731485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45934.933062731485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45934.933062731485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45934.933062731485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45934.933062731485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45934.933062731485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45934.933062731485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45934.933062731485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45934.933062731485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45934.933062731485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45934.933062731485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45934.933062731485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45934.933062731485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45934.933062731485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45934.933062731485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45934.933062731485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45934.933062731485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45934.933062731485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45934.933062731485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45934.933062731485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45934.933062731485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45934.933062731485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45934.933062731485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45934.933062731485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45934.933062731485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45934.933062731485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45934.933062731485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45934.933062731485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45934.933062731485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45934.933062731485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45934.933062731485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45934.933062731485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45934.933062731485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45934.933062731485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45934.933062731485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45934.933062731485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45934.933062731485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45934.933062731485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45934.933062731485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45934.933062731485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45934.933062731485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45934.933062731485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45934.933062731485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45934.933062731485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45934.933062731485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45934.933062731485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45934.933062731485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45934.933062731485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45934.933062731485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45934.933062731485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45934.933062731485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45934.933062731485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45934.933062731485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45934.933062731485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45934.933062731485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45934.933062731485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45934.933062731485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45934.933062731485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45934.933062731485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231.45234513888863</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4.0427849537081784</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0.23063194444694091</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8.7229166667384561E-2</v>
      </c>
      <c r="H5" s="113">
        <v>45934.813009259262</v>
      </c>
      <c r="I5" s="110" t="str">
        <f>IFERROR(VLOOKUP(D5,DB!A:F,6,0),"")</f>
        <v>SCECO</v>
      </c>
      <c r="J5" s="110" t="str">
        <f>IFERROR(VLOOKUP(D5,DB!A:G,7,0),"")</f>
        <v>Dead</v>
      </c>
      <c r="K5" s="115" t="s">
        <v>39062</v>
      </c>
      <c r="L5" s="107" t="str">
        <f>IFERROR(VLOOKUP(D5,DB!A:I,9,0),"")</f>
        <v>Latis</v>
      </c>
    </row>
    <row r="6" spans="1:16" ht="15" customHeight="1">
      <c r="A6" s="110"/>
      <c r="B6" s="110" t="str">
        <f>IFERROR(VLOOKUP(D6,DB!A:K,11,0),"")</f>
        <v/>
      </c>
      <c r="C6" s="111"/>
      <c r="D6" s="107"/>
      <c r="E6" s="112"/>
      <c r="F6" s="113"/>
      <c r="G6" s="114">
        <f ca="1">IFERROR(NOW()-F6,"")</f>
        <v>45934.9330625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45934.9330625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45934.9330625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45934.9330625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45934.9330625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45934.9330625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45934.9330625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45934.9330625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45934.9330625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45934.9330625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45934.9330625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45934.9330625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45934.9330625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45934.9330625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45934.9330625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45934.9330625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45934.9330625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45934.9330625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45934.9330625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45934.9330625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45934.9330625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45934.9330625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45934.9330625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45934.9330625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45934.9330625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45934.9330625</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43.101002546296513</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8.7441854166681878</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37" t="s">
        <v>35936</v>
      </c>
      <c r="E4" s="37" t="s">
        <v>38964</v>
      </c>
      <c r="F4" s="38">
        <v>45934.852303240739</v>
      </c>
      <c r="G4" s="39">
        <f ca="1">IFERROR(NOW()-F4,"-")</f>
        <v>8.0759490745549556E-2</v>
      </c>
      <c r="H4" s="38">
        <v>45934.846458333333</v>
      </c>
      <c r="I4" s="37" t="str">
        <f>IFERROR(VLOOKUP(D4,DB!A:F,6,0),"")</f>
        <v>Generator-SG</v>
      </c>
      <c r="J4" s="37" t="str">
        <f>IFERROR(VLOOKUP(D4,DB!A:G,7,0),"")</f>
        <v>Vandalized</v>
      </c>
      <c r="K4" s="37" t="s">
        <v>39068</v>
      </c>
      <c r="L4" s="37" t="str">
        <f>IFERROR(VLOOKUP(D4,DB!A:I,9,0),"")</f>
        <v>Latis</v>
      </c>
      <c r="M4" s="136"/>
    </row>
    <row r="5" spans="1:13" ht="15.75">
      <c r="A5" s="37"/>
      <c r="B5" s="37" t="str">
        <f>IFERROR(VLOOKUP(D5,DB!A:K,11,0),"")</f>
        <v/>
      </c>
      <c r="C5" s="37"/>
      <c r="D5" s="141"/>
      <c r="E5" s="37"/>
      <c r="F5" s="38"/>
      <c r="G5" s="39">
        <f ca="1">IFERROR(NOW()-F5,"-")</f>
        <v>45934.933062731485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45934.933062731485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45934.933062731485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45934.933062731485</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45934.933062731485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45934.933062731485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45934.933062731485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45934.933062731485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45934.933062731485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45934.933062731485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45934.933062731485</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45934.933062731485</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45934.933062731485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45934.933062731485</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45934.933062731485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45934.933062731485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45934.933062731485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45934.933062731485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45934.933062731485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45934.933062731485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45934.933062731485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45934.933062731485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45934.933062731485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45934.933062731485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45934.933062731485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45934.933062731485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45934.933062731485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45934.933062731485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45934.933062731485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45934.933062731485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45934.933062731485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45934.933062731485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45934.933062731485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45934.933062731485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45934.933062731485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45934.933062731485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45934.933062731485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45934.933062731485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45934.933062731485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45934.933062731485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45934.933062731485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45934.933062731485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45934.933062731485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45934.933062731485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45934.933062731485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45934.933062731485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45934.933062731485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45934.933062731485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45934.933062731485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45934.933062731485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45934.933062731485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45934.933062731485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45934.933062731485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45934.933062731485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45934.933062731485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45934.933062731485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45934.933062731485</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45934.933062731485</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45934.933062731485</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45934.9330625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45934.9330625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45934.9330625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45934.9330625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45934.9330625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45934.9330625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45934.9330625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45934.9330625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45934.9330625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45934.9330625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45934.9330625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45934.9330625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45934.9330625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45934.9330625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45934.9330625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45934.9330625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45934.933062731485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45934.933062731485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45934.933062731485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45934.933062731485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45934.933062731485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45934.933062731485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45934.933062731485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45934.933062731485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45934.933062731485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45934.933062731485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45934.933062731485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45934.933062731485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45934.933062731485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45934.933062731485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45934.933062731485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45934.933062731485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45934.933062731485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45934.933062731485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45934.933062731485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45934.933062731485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45934.933062731485</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45934.933062731485</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45934.9330625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45934.9330625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45934.9330625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45934.9330625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45934.9330625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45934.9330625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45934.9330625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45934.9330625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45934.9330625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45934.9330625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45934.9330625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45934.9330625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45934.9330625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45934.9330625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45934.9330625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45934.9330625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45934.9330625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45934.9330625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45934.9330625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45934.9330625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45934.9330625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45934.9330625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45934.9330625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45934.9330625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45934.9330625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45934.9330625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45934.9330625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45934.9330625</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45934.9330625</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45934.9330625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45934.9330625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45934.9330625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45934.9330625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45934.9330625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45934.9330625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45934.9330625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45934.9330625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45934.9330625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45934.9330625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45934.9330625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45934.9330625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45934.9330625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45934.9330625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45934.9330625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45934.9330625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45934.9330625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45934.9330625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45934.9330625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45934.9330625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45934.9330625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45934.9330625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45934.9330625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45934.9330625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45934.9330625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45934.9330625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45934.9330625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45934.9330625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45934.9330625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45934.9330625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45934.9330625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45934.9330625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45934.9330625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45934.9330625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45934.9330625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45934.9330625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45934.9330625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45934.9330625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45934.9330625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45934.9330625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45934.9330625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45934.9330625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45934.9330625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45934.9330625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45934.9330625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45934.9330625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45934.9330625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45934.9330625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45934.9330625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45934.9330625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45934.9330625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45934.9330625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45934.9330625</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45934.9330625</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1.0520902777789161</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8.1602152777777519</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2.1144166666636011</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1.2277386574132834</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1</v>
      </c>
      <c r="D6" s="137" t="s">
        <v>33012</v>
      </c>
      <c r="E6" s="137" t="s">
        <v>38964</v>
      </c>
      <c r="F6" s="140">
        <v>45934.893229166664</v>
      </c>
      <c r="G6" s="137">
        <f ca="1">IFERROR(NOW()-F6,"-")</f>
        <v>3.9833333335991483E-2</v>
      </c>
      <c r="H6" s="140">
        <v>45934.926180555558</v>
      </c>
      <c r="I6" s="137" t="str">
        <f>IFERROR(VLOOKUP(D6,DB!A:F,6,0),"")</f>
        <v>SCECO</v>
      </c>
      <c r="J6" s="137" t="str">
        <f>IFERROR(VLOOKUP(D6,DB!A:G,7,0),"")</f>
        <v>Dead</v>
      </c>
      <c r="K6" s="137" t="s">
        <v>39077</v>
      </c>
      <c r="L6" s="137" t="str">
        <f>IFERROR(VLOOKUP(D6,DB!A:I,9,0),"")</f>
        <v>Latis</v>
      </c>
      <c r="M6" s="137"/>
    </row>
    <row r="7" spans="1:16383" ht="31.5" customHeight="1">
      <c r="A7" s="121"/>
      <c r="B7" s="137" t="str">
        <f>IFERROR(VLOOKUP(D7,DB!A:K,11,0),"")</f>
        <v/>
      </c>
      <c r="C7" s="137"/>
      <c r="D7" s="137"/>
      <c r="E7" s="137"/>
      <c r="F7" s="137"/>
      <c r="G7" s="137">
        <f ca="1">IFERROR(NOW()-F7,"-")</f>
        <v>45934.933062731485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45934.933062731485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45934.933062731485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45934.933062731485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45934.933062731485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45934.933062731485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45934.933062731485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45934.933062731485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45934.933062731485</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45934.933062731485</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45934.933062731485</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45934.933062731485</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45934.933062731485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45934.933062731485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45934.933062731485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45934.933062731485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45934.933062731485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45934.933062731485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45934.933062731485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45934.933062731485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45934.933062731485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45934.933062731485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45934.933062731485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45934.933062731485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45934.933062731485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45934.933062731485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45934.933062731485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45934.933062731485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45934.933062731485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45934.933062731485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45934.933062731485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45934.933062731485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45934.933062731485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45934.933062731485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45934.933062731485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45934.933062731485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45934.933062731485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45934.933062731485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45934.933062731485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45934.933062731485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45934.933062731485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45934.933062731485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45934.933062731485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45934.933062731485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45934.933062731485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45934.933062731485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45934.933062731485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45934.933062731485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45934.933062731485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45934.933062731485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45934.933062731485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45934.933062731485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45934.933062731485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45934.933062731485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45934.933062731485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45934.933062731485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45934.933062731485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45934.933062731485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45934.933062731485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45934.933062731485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45934.933062731485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45934.933062731485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45934.933062731485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45934.933062731485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45934.933062731485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45934.933062731485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45934.933062731485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45934.933062731485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45934.933062731485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45934.933062731485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45934.933062731485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45934.933062731485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45934.933062731485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45934.933062731485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45934.933062731485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45934.933062731485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45934.933062731485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45934.933062731485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45934.933062731485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45934.933062731485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45934.933062731485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45934.933062731485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45934.933062731485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45934.933062731485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45934.933062731485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45934.933062731485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45934.933062731485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45934.933062731485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45934.933062731485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45934.933062731485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45934.933062731485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45934.933062731485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45934.933062731485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45934.933062731485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45934.933062731485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45934.933062731485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45934.933062731485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45934.933062731485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45934.933062731485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45934.933062731485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45934.933062731485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45934.933062731485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45934.933062731485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45934.933062731485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45934.933062731485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45934.933062731485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45934.933062731485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45934.933062731485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45934.933062731485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45934.933062731485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45934.933062731485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45934.933062731485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45934.933062731485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45934.933062731485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45934.933062731485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45934.933062731485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45934.933062731485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45934.933062731485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45934.933062731485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45934.933062731485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45934.933062731485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45934.933062731485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45934.933062731485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45934.933062731485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45934.933062731485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45934.933062731485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45934.933062731485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45934.933062731485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45934.933062731485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45934.933062731485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45934.933062731485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45934.933062731485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45934.933062731485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45934.933062731485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45934.933062731485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45934.933062731485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45934.933062731485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45934.933062731485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45934.933062731485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45934.933062731485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45934.933062731485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45934.933062731485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45934.933062731485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45934.933062731485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45934.933062731485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45934.933062731485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45934.933062731485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45934.933062731485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45934.933062731485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45934.933062731485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45934.933062731485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45934.933062731485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45934.933062731485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45934.933062731485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45934.933062731485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45934.933062731485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45934.933062731485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45934.933062731485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45934.933062731485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45934.933062731485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45934.933062731485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45934.933062731485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45934.933062731485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45934.933062731485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45934.933062731485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45934.933062731485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45934.933062731485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45934.933062731485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45934.933062731485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45934.933062731485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45934.933062731485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45934.933062731485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45934.933062731485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45934.933062731485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45934.933062731485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45934.933062731485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45934.933062731485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45934.933062731485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45934.933062731485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45934.933062731485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45934.933062731485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45934.933062731485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45934.933062731485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45934.933062731485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45934.933062731485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45934.933062731485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45934.933062731485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45934.933062731485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45934.933062731485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45934.933062731485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45934.933062731485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45934.933062731485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45934.933062731485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45934.933062731485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45934.933062731485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45934.933062731485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45934.933062731485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45934.933062731485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45934.933062731485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45934.933062731485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45934.933062731485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45934.933062731485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45934.933062731485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45934.933062731485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45934.933062731485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45934.933062731485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45934.933062731485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45934.933062731485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45934.933062731485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45934.933062731485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45934.933062731485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45934.933062731485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45934.933062731485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45934.933062731485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45934.933062731485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45934.933062731485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45934.933062731485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45934.933062731485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45934.933062731485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45934.933062731485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45934.933062731485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45934.933062731485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45934.933062731485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45934.933062731485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45934.933062731485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45934.933062731485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45934.933062731485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45934.933062731485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45934.933062731485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45934.933062731485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45934.933062731485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45934.933062731485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45934.933062731485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45934.933062731485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45934.933062731485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45934.933062731485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45934.933062731485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45934.933062731485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45934.933062731485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45934.933062731485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45934.933062731485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45934.933062731485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45934.933062731485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45934.933062731485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45934.933062731485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45934.933062731485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45934.933062731485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45934.933062731485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45934.933062731485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45934.933062731485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45934.933062731485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45934.933062731485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45934.933062731485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45934.933062731485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45934.933062731485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45934.933062731485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45934.933062731485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45934.933062731485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45934.933062731485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45934.933062731485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45934.933062731485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45934.933062731485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45934.933062731485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45934.933062731485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45934.933062731485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45934.933062731485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45934.933062731485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45934.933062731485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45934.933062731485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45934.933062731485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45934.933062731485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45934.933062731485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45934.933062731485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45934.933062731485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45934.933062731485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45934.933062731485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45934.933062731485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45934.933062731485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45934.933062731485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45934.933062731485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45934.933062731485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45934.933062731485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45934.933062731485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45934.933062731485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45934.933062731485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45934.933062731485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45934.933062731485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45934.933062731485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45934.933062731485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45934.933062731485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45934.933062731485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45934.933062731485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45934.933062731485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45934.933062731485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45934.933062731485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45934.933062731485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45934.933062731485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45934.933062731485</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7: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2025-10-04T19:25:35Z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