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447" documentId="13_ncr:1_{F6CB121F-512D-4AA6-A0C1-0FB36C537598}" xr6:coauthVersionLast="47" xr6:coauthVersionMax="47" xr10:uidLastSave="{F69B32AB-B34F-4234-A6E1-B29C461AD4F0}"/>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L3" i="1"/>
  <c r="L4" i="1"/>
  <c r="L5" i="1"/>
  <c r="L6" i="1"/>
  <c r="L7" i="1"/>
  <c r="L8" i="1"/>
  <c r="L9" i="1"/>
  <c r="L10" i="1"/>
  <c r="L11" i="1"/>
  <c r="L12" i="1"/>
  <c r="L13" i="1"/>
  <c r="L14" i="1"/>
  <c r="L15" i="1"/>
  <c r="L16" i="1"/>
  <c r="L17" i="1"/>
  <c r="L18" i="1"/>
  <c r="L19" i="1"/>
  <c r="L20" i="1"/>
  <c r="L21" i="1"/>
  <c r="L22" i="1"/>
  <c r="L23" i="1"/>
  <c r="L24" i="1"/>
  <c r="L25" i="1"/>
  <c r="J3" i="1"/>
  <c r="J4" i="1"/>
  <c r="J5" i="1"/>
  <c r="J6" i="1"/>
  <c r="J7" i="1"/>
  <c r="J8" i="1"/>
  <c r="J9" i="1"/>
  <c r="J10" i="1"/>
  <c r="J11" i="1"/>
  <c r="J12" i="1"/>
  <c r="J13" i="1"/>
  <c r="J14" i="1"/>
  <c r="J15" i="1"/>
  <c r="J16" i="1"/>
  <c r="J17" i="1"/>
  <c r="J18" i="1"/>
  <c r="J19" i="1"/>
  <c r="J20" i="1"/>
  <c r="J21" i="1"/>
  <c r="J22" i="1"/>
  <c r="J23" i="1"/>
  <c r="J24" i="1"/>
  <c r="J25" i="1"/>
  <c r="I3" i="1"/>
  <c r="I4" i="1"/>
  <c r="I5" i="1"/>
  <c r="I6" i="1"/>
  <c r="I7" i="1"/>
  <c r="I8" i="1"/>
  <c r="I9" i="1"/>
  <c r="I10" i="1"/>
  <c r="I11" i="1"/>
  <c r="I12" i="1"/>
  <c r="I13" i="1"/>
  <c r="I14" i="1"/>
  <c r="I15" i="1"/>
  <c r="I16" i="1"/>
  <c r="I17" i="1"/>
  <c r="I18" i="1"/>
  <c r="I19" i="1"/>
  <c r="I20" i="1"/>
  <c r="I21" i="1"/>
  <c r="I22" i="1"/>
  <c r="I23" i="1"/>
  <c r="I24" i="1"/>
  <c r="I25" i="1"/>
  <c r="G3" i="1"/>
  <c r="G4" i="1"/>
  <c r="G5" i="1"/>
  <c r="G6" i="1"/>
  <c r="G7" i="1"/>
  <c r="G8" i="1"/>
  <c r="G9" i="1"/>
  <c r="G10" i="1"/>
  <c r="G11" i="1"/>
  <c r="G12" i="1"/>
  <c r="G13" i="1"/>
  <c r="G14" i="1"/>
  <c r="G15" i="1"/>
  <c r="G16" i="1"/>
  <c r="G17" i="1"/>
  <c r="G18" i="1"/>
  <c r="G19" i="1"/>
  <c r="G20" i="1"/>
  <c r="G21" i="1"/>
  <c r="G22" i="1"/>
  <c r="G23" i="1"/>
  <c r="G24" i="1"/>
  <c r="G25" i="1"/>
  <c r="B3" i="1"/>
  <c r="B4" i="1"/>
  <c r="B5" i="1"/>
  <c r="B6" i="1"/>
  <c r="B7" i="1"/>
  <c r="B8" i="1"/>
  <c r="B9" i="1"/>
  <c r="B10" i="1"/>
  <c r="B11" i="1"/>
  <c r="B12" i="1"/>
  <c r="B13" i="1"/>
  <c r="B14" i="1"/>
  <c r="B15" i="1"/>
  <c r="B16" i="1"/>
  <c r="B17" i="1"/>
  <c r="B18" i="1"/>
  <c r="B19" i="1"/>
  <c r="B20" i="1"/>
  <c r="B21" i="1"/>
  <c r="B22" i="1"/>
  <c r="B23" i="1"/>
  <c r="B24" i="1"/>
  <c r="B25" i="1"/>
  <c r="G2" i="6"/>
  <c r="G3" i="6"/>
  <c r="G4" i="6"/>
  <c r="G5" i="6"/>
  <c r="G6" i="6"/>
  <c r="G7" i="6"/>
  <c r="G8" i="6"/>
  <c r="G9" i="6"/>
  <c r="G10" i="6"/>
  <c r="G11" i="6"/>
  <c r="G1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alcChain>
</file>

<file path=xl/sharedStrings.xml><?xml version="1.0" encoding="utf-8"?>
<sst xmlns="http://schemas.openxmlformats.org/spreadsheetml/2006/main" count="179017" uniqueCount="39100">
  <si>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</si>
  <si>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</si>
  <si>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</si>
  <si>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</si>
  <si>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</si>
  <si>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</si>
  <si>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</si>
  <si>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</si>
  <si>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</si>
  <si>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</si>
  <si>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</si>
  <si>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</si>
  <si>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</si>
  <si>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</si>
  <si>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</si>
  <si>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</si>
  <si>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</si>
  <si>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</si>
  <si>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</si>
  <si>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</si>
  <si>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</si>
  <si>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</si>
  <si>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</si>
  <si>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</si>
  <si>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</si>
  <si>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</si>
  <si>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</si>
  <si>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</si>
  <si>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</si>
  <si>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</si>
  <si>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</si>
  <si>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</si>
  <si>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</si>
  <si>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</si>
  <si>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</si>
  <si>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</si>
  <si>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</si>
  <si>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</si>
  <si>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</si>
  <si>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</si>
  <si>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</si>
  <si>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</si>
  <si>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</si>
  <si>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</si>
  <si>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</si>
  <si>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</si>
  <si>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</si>
  <si>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</si>
  <si>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</si>
  <si>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</si>
  <si>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</si>
  <si>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</si>
  <si>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</si>
  <si>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</si>
  <si>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</si>
  <si>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</si>
  <si>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</si>
  <si>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</si>
  <si>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</si>
  <si>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</si>
  <si>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</si>
  <si>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</si>
  <si>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</si>
  <si>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</si>
  <si>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</si>
  <si>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</si>
  <si>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</si>
  <si>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</si>
  <si>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</si>
  <si>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</si>
  <si>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</si>
  <si>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</si>
  <si>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</si>
  <si>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</si>
  <si>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</si>
  <si>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</si>
  <si>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</si>
  <si>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</si>
  <si>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</si>
  <si>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</si>
  <si>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</si>
  <si>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</si>
  <si>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</si>
  <si>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</si>
  <si>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</si>
  <si>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</si>
  <si>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</si>
  <si>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</si>
  <si>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</si>
  <si>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</si>
  <si>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</si>
  <si>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</si>
  <si>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</si>
  <si>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</si>
  <si>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</si>
  <si>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</si>
  <si>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</si>
  <si>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</si>
  <si>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</si>
  <si>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</si>
  <si>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</si>
  <si>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</si>
  <si>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</si>
  <si>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</si>
  <si>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</si>
  <si>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</si>
  <si>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</si>
  <si>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</si>
  <si>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</si>
  <si>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</si>
  <si>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</si>
  <si>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</si>
  <si>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</si>
  <si>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</si>
  <si>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</si>
  <si>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</si>
  <si>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</si>
  <si>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</si>
  <si>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</si>
  <si>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</si>
  <si>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</si>
  <si>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</si>
  <si>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</si>
  <si>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</si>
  <si>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</si>
  <si>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</si>
  <si>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</si>
  <si>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</si>
  <si>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</si>
  <si>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</si>
  <si>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</si>
  <si>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</si>
  <si>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</si>
  <si>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</si>
  <si>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</si>
  <si>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</si>
  <si>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</si>
  <si>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</si>
  <si>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</si>
  <si>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</si>
  <si>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</si>
  <si>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</si>
  <si>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</si>
  <si>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</si>
  <si>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</si>
  <si>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</si>
  <si>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</si>
  <si>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</si>
  <si>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</si>
  <si>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</si>
  <si>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</si>
  <si>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</si>
  <si>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</si>
  <si>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</si>
  <si>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</si>
  <si>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</si>
  <si>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</si>
  <si>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</si>
  <si>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</si>
  <si>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</si>
  <si>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</si>
  <si>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</si>
  <si>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</si>
  <si>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</si>
  <si>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</si>
  <si>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</si>
  <si>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</si>
  <si>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</si>
  <si>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</si>
  <si>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</si>
  <si>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</si>
  <si>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</si>
  <si>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</si>
  <si>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</si>
  <si>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</si>
  <si>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</si>
  <si>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</si>
  <si>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</si>
  <si>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</si>
  <si>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</si>
  <si>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</si>
  <si>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</si>
  <si>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</si>
  <si>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</si>
  <si>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</si>
  <si>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</si>
  <si>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</si>
  <si>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</si>
  <si>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</si>
  <si>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</si>
  <si>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</si>
  <si>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</si>
  <si>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</si>
  <si>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</si>
  <si>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</si>
  <si>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</si>
  <si>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</si>
  <si>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</si>
  <si>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</si>
  <si>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</si>
  <si>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</si>
  <si>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</si>
  <si>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</si>
  <si>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</si>
  <si>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</si>
  <si>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</si>
  <si>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</si>
  <si>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</si>
  <si>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</si>
  <si>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</si>
  <si>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</si>
  <si>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</si>
  <si>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</si>
  <si>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</si>
  <si>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</si>
  <si>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</si>
  <si>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</si>
  <si>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</si>
  <si>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</si>
  <si>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</si>
  <si>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</si>
  <si>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</si>
  <si>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</si>
  <si>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</si>
  <si>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</si>
  <si>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</si>
  <si>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</si>
  <si>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</si>
  <si>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</si>
  <si>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</si>
  <si>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</si>
  <si>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</si>
  <si>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</si>
  <si>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</si>
  <si>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</si>
  <si>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</si>
  <si>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</si>
  <si>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</si>
  <si>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</si>
  <si>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</si>
  <si>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</si>
  <si>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</si>
  <si>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</si>
  <si>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</si>
  <si>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</si>
  <si>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</si>
  <si>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</si>
  <si>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</si>
  <si>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</si>
  <si>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</si>
  <si>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</si>
  <si>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</si>
  <si>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</si>
  <si>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</si>
  <si>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</si>
  <si>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</si>
  <si>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</si>
  <si>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</si>
  <si>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</si>
  <si>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</si>
  <si>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</si>
  <si>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</si>
  <si>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</si>
  <si>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</si>
  <si>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</si>
  <si>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</si>
  <si>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</si>
  <si>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</si>
  <si>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</si>
  <si>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</si>
  <si>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</si>
  <si>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</si>
  <si>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</si>
  <si>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</si>
  <si>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</si>
  <si>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</si>
  <si>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</si>
  <si>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</si>
  <si>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</si>
  <si>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</si>
  <si>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</si>
  <si>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</si>
  <si>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</si>
  <si>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</si>
  <si>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</si>
  <si>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</si>
  <si>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</si>
  <si>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</si>
  <si>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</si>
  <si>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</si>
  <si>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</si>
  <si>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</si>
  <si>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</si>
  <si>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</si>
  <si>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</si>
  <si>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</si>
  <si>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</si>
  <si>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</si>
  <si>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</si>
  <si>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</si>
  <si>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</si>
  <si>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</si>
  <si>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</si>
  <si>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</si>
  <si>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</si>
  <si>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</si>
  <si>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</si>
  <si>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</si>
  <si>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</si>
  <si>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</si>
  <si>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</si>
  <si>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</si>
  <si>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</si>
  <si>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</si>
  <si>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</si>
  <si>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</si>
  <si>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</si>
  <si>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</si>
  <si>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</si>
  <si>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</si>
  <si>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</si>
  <si>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</si>
  <si>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</si>
  <si>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</si>
  <si>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</si>
  <si>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</si>
  <si>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</si>
  <si>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</si>
  <si>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</si>
  <si>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</si>
  <si>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</si>
  <si>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</si>
  <si>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</si>
  <si>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</si>
  <si>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</si>
  <si>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</si>
  <si>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</si>
  <si>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</si>
  <si>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</si>
  <si>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</si>
  <si>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</si>
  <si>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</si>
  <si>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</si>
  <si>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</si>
  <si>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</si>
  <si>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</si>
  <si>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</si>
  <si>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</si>
  <si>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</si>
  <si>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</si>
  <si>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</si>
  <si>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</si>
  <si>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</si>
  <si>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</si>
  <si>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</si>
  <si>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</si>
  <si>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</si>
  <si>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</si>
  <si>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</si>
  <si>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</si>
  <si>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</si>
  <si>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</si>
  <si>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</si>
  <si>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</si>
  <si>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</si>
  <si>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</si>
  <si>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</si>
  <si>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</si>
  <si>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</si>
  <si>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</si>
  <si>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</si>
  <si>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</si>
  <si>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</si>
  <si>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</si>
  <si>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</si>
  <si>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</si>
  <si>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</si>
  <si>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</si>
  <si>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</si>
  <si>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</si>
  <si>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</si>
  <si>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</si>
  <si>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</si>
  <si>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</si>
  <si>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</si>
  <si>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</si>
  <si>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</si>
  <si>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</si>
  <si>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</si>
  <si>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</si>
  <si>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</si>
  <si>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</si>
  <si>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</si>
  <si>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</si>
  <si>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</si>
  <si>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</si>
  <si>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</si>
  <si>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</si>
  <si>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</si>
  <si>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</si>
  <si>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</si>
  <si>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</si>
  <si>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</si>
  <si>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</si>
  <si>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</si>
  <si>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</si>
  <si>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</si>
  <si>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</si>
  <si>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</si>
  <si>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</si>
  <si>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</si>
  <si>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</si>
  <si>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</si>
  <si>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</si>
  <si>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</si>
  <si>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</si>
  <si>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</si>
  <si>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</si>
  <si>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</si>
  <si>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</si>
  <si>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</si>
  <si>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</si>
  <si>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</si>
  <si>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</si>
  <si>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</si>
  <si>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</si>
  <si>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</si>
  <si>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</si>
  <si>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</si>
  <si>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</si>
  <si>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</si>
  <si>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</si>
  <si>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</si>
  <si>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</si>
  <si>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</si>
  <si>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</si>
  <si>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</si>
  <si>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</si>
  <si>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</si>
  <si>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</si>
  <si>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</si>
  <si>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</si>
  <si>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</si>
  <si>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</si>
  <si>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</si>
  <si>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</si>
  <si>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</si>
  <si>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</si>
  <si>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</si>
  <si>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</si>
  <si>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</si>
  <si>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</si>
  <si>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</si>
  <si>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</si>
  <si>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</si>
  <si>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</si>
  <si>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</si>
  <si>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</si>
  <si>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</si>
  <si>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</si>
  <si>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</si>
  <si>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</si>
  <si>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</si>
  <si>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</si>
  <si>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</si>
  <si>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</si>
  <si>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</si>
  <si>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</si>
  <si>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</si>
  <si>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</si>
  <si>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</si>
  <si>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</si>
  <si>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</si>
  <si>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</si>
  <si>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</si>
  <si>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</si>
  <si>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</si>
  <si>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</si>
  <si>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</si>
  <si>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</si>
  <si>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</si>
  <si>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</si>
  <si>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</si>
  <si>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</si>
  <si>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</si>
  <si>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</si>
  <si>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</si>
  <si>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</si>
  <si>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</si>
  <si>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</si>
  <si>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</si>
  <si>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</si>
  <si>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</si>
  <si>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</si>
  <si>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</si>
  <si>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</si>
  <si>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</si>
  <si>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</si>
  <si>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</si>
  <si>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</si>
  <si>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</si>
  <si>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</si>
  <si>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</si>
  <si>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</si>
  <si>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</si>
  <si>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</si>
  <si>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</si>
  <si>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</si>
  <si>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</si>
  <si>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</si>
  <si>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</si>
  <si>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</si>
  <si>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</si>
  <si>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</si>
  <si>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</si>
  <si>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</si>
  <si>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</si>
  <si>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</si>
  <si>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</si>
  <si>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</si>
  <si>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</si>
  <si>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</si>
  <si>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</si>
  <si>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</si>
  <si>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</si>
  <si>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</si>
  <si>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</si>
  <si>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</si>
  <si>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</si>
  <si>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</si>
  <si>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</si>
  <si>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</si>
  <si>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</si>
  <si>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</si>
  <si>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</si>
  <si>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</si>
  <si>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</si>
  <si>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</si>
  <si>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</si>
  <si>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</si>
  <si>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</si>
  <si>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</si>
  <si>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</si>
  <si>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</si>
  <si>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</si>
  <si>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</si>
  <si>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</si>
  <si>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</si>
  <si>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</si>
  <si>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</si>
  <si>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</si>
  <si>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</si>
  <si>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</si>
  <si>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</si>
  <si>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</si>
  <si>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</si>
  <si>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</si>
  <si>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</si>
  <si>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</si>
  <si>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</si>
  <si>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</si>
  <si>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</si>
  <si>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</si>
  <si>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</si>
  <si>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</si>
  <si>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</si>
  <si>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</si>
  <si>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</si>
  <si>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</si>
  <si>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</si>
  <si>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</si>
  <si>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</si>
  <si>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</si>
  <si>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</si>
  <si>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</si>
  <si>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</si>
  <si>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</si>
  <si>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</si>
  <si>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</si>
  <si>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</si>
  <si>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</si>
  <si>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</si>
  <si>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</si>
  <si>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</si>
  <si>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</si>
  <si>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</si>
  <si>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</si>
  <si>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</si>
  <si>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</si>
  <si>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</si>
  <si>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</si>
  <si>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</si>
  <si>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</si>
  <si>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</si>
  <si>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</si>
  <si>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</si>
  <si>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</si>
  <si>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</si>
  <si>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</si>
  <si>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</si>
  <si>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</si>
  <si>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</si>
  <si>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</si>
  <si>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</si>
  <si>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</si>
  <si>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</si>
  <si>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</si>
  <si>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</si>
  <si>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</si>
  <si>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</si>
  <si>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</si>
  <si>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</si>
  <si>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</si>
  <si>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</si>
  <si>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</si>
  <si>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</si>
  <si>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</si>
  <si>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</si>
  <si>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</si>
  <si>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</si>
  <si>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</si>
  <si>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</si>
  <si>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</si>
  <si>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</si>
  <si>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</si>
  <si>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</si>
  <si>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</si>
  <si>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</si>
  <si>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</si>
  <si>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</si>
  <si>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</si>
  <si>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</si>
  <si>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</si>
  <si>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</si>
  <si>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</si>
  <si>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</si>
  <si>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</si>
  <si>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</si>
  <si>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</si>
  <si>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</si>
  <si>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</si>
  <si>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</si>
  <si>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</si>
  <si>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</si>
  <si>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</si>
  <si>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</si>
  <si>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</si>
  <si>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</si>
  <si>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</si>
  <si>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</si>
  <si>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</si>
  <si>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</si>
  <si>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</si>
  <si>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</si>
  <si>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</si>
  <si>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</si>
  <si>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</si>
  <si>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</si>
  <si>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</si>
  <si>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</si>
  <si>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</si>
  <si>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</si>
  <si>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</si>
  <si>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</si>
  <si>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</si>
  <si>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</si>
  <si>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</si>
  <si>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</si>
  <si>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</si>
  <si>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</si>
  <si>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</si>
  <si>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</si>
  <si>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</si>
  <si>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</si>
  <si>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</si>
  <si>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</si>
  <si>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</si>
  <si>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</si>
  <si>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</si>
  <si>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</si>
  <si>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</si>
  <si>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</si>
  <si>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</si>
  <si>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</si>
  <si>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</si>
  <si>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</si>
  <si>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</si>
  <si>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</si>
  <si>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</si>
  <si>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</si>
  <si>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</si>
  <si>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</si>
  <si>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</si>
  <si>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</si>
  <si>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</si>
  <si>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</si>
  <si>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</si>
  <si>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</si>
  <si>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</si>
  <si>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</si>
  <si>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</si>
  <si>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</si>
  <si>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</si>
  <si>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</si>
  <si>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</si>
  <si>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</si>
  <si>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</si>
  <si>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</si>
  <si>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</si>
  <si>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</si>
  <si>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</si>
  <si>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</si>
  <si>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</si>
  <si>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</si>
  <si>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</si>
  <si>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</si>
  <si>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</si>
  <si>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</si>
  <si>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</si>
  <si>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</si>
  <si>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</si>
  <si>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</si>
  <si>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</si>
  <si>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</si>
  <si>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</si>
  <si>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</si>
  <si>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</si>
  <si>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</si>
  <si>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</si>
  <si>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</si>
  <si>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</si>
  <si>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</si>
  <si>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</si>
  <si>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</si>
  <si>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</si>
  <si>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</si>
  <si>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</si>
  <si>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</si>
  <si>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</si>
  <si>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</si>
  <si>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</si>
  <si>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</si>
  <si>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</si>
  <si>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</si>
  <si>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</si>
  <si>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</si>
  <si>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</si>
  <si>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</si>
  <si>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</si>
  <si>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</si>
  <si>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</si>
  <si>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</si>
  <si>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</si>
  <si>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</si>
  <si>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</si>
  <si>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</si>
  <si>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</si>
  <si>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</si>
  <si>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</si>
  <si>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</si>
  <si>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</si>
  <si>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</si>
  <si>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</si>
  <si>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</si>
  <si>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</si>
  <si>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</si>
  <si>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</si>
  <si>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</si>
  <si>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</si>
  <si>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</si>
  <si>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</si>
  <si>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</si>
  <si>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</si>
  <si>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</si>
  <si>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</si>
  <si>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</si>
  <si>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</si>
  <si>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</si>
  <si>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</si>
  <si>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</si>
  <si>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</si>
  <si>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</si>
  <si>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</si>
  <si>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</si>
  <si>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</si>
  <si>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</si>
  <si>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</si>
  <si>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</si>
  <si>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</si>
  <si>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</si>
  <si>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</si>
  <si>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</si>
  <si>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</si>
  <si>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</si>
  <si>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</si>
  <si>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</si>
  <si>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</si>
  <si>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</si>
  <si>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</si>
  <si>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</si>
  <si>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</si>
  <si>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</si>
  <si>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</si>
  <si>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</si>
  <si>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</si>
  <si>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</si>
  <si>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</si>
  <si>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</si>
  <si>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</si>
  <si>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</si>
  <si>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</si>
  <si>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</si>
  <si>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</si>
  <si>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</si>
  <si>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</si>
  <si>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</si>
  <si>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</si>
  <si>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</si>
  <si>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</si>
  <si>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</si>
  <si>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</si>
  <si>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</si>
  <si>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</si>
  <si>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</si>
  <si>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</si>
  <si>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</si>
  <si>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</si>
  <si>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</si>
  <si>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</si>
  <si>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</si>
  <si>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</si>
  <si>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</si>
  <si>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</si>
  <si>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</si>
  <si>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</si>
  <si>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</si>
  <si>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</si>
  <si>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</si>
  <si>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</si>
  <si>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</si>
  <si>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</si>
  <si>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</si>
  <si>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</si>
  <si>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</si>
  <si>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</si>
  <si>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</si>
  <si>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</si>
  <si>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</si>
  <si>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</si>
  <si>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</si>
  <si>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</si>
  <si>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</si>
  <si>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</si>
  <si>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</si>
  <si>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</si>
  <si>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</si>
  <si>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</si>
  <si>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</si>
  <si>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</si>
  <si>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</si>
  <si>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</si>
  <si>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</si>
  <si>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</si>
  <si>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</si>
  <si>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</si>
  <si>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</si>
  <si>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</si>
  <si>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</si>
  <si>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</si>
  <si>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</si>
  <si>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</si>
  <si>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</si>
  <si>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</si>
  <si>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</si>
  <si>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</si>
  <si>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</si>
  <si>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</si>
  <si>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</si>
  <si>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</si>
  <si>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</si>
  <si>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</si>
  <si>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</si>
  <si>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</si>
  <si>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</si>
  <si>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</si>
  <si>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</si>
  <si>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</si>
  <si>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</si>
  <si>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</si>
  <si>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</si>
  <si>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</si>
  <si>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</si>
  <si>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</si>
  <si>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</si>
  <si>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</si>
  <si>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</si>
  <si>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</si>
  <si>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</si>
  <si>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</si>
  <si>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</si>
  <si>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</si>
  <si>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</si>
  <si>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</si>
  <si>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</si>
  <si>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</si>
  <si>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</si>
  <si>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</si>
  <si>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</si>
  <si>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</si>
  <si>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</si>
  <si>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</si>
  <si>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</si>
  <si>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</si>
  <si>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</si>
  <si>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</si>
  <si>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</si>
  <si>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</si>
  <si>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</si>
  <si>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</si>
  <si>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</si>
  <si>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</si>
  <si>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</si>
  <si>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</si>
  <si>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</si>
  <si>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</si>
  <si>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</si>
  <si>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</si>
  <si>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</si>
  <si>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</si>
  <si>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</si>
  <si>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</si>
  <si>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</si>
  <si>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</si>
  <si>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</si>
  <si>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</si>
  <si>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</si>
  <si>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</si>
  <si>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</si>
  <si>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</si>
  <si>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</si>
  <si>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</si>
  <si>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</si>
  <si>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</si>
  <si>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</si>
  <si>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</si>
  <si>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</si>
  <si>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</si>
  <si>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</si>
  <si>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</si>
  <si>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</si>
  <si>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</si>
  <si>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</si>
  <si>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</si>
  <si>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</si>
  <si>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</si>
  <si>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</si>
  <si>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</si>
  <si>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</si>
  <si>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</si>
  <si>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</si>
  <si>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</si>
  <si>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</si>
  <si>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</si>
  <si>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</si>
  <si>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</si>
  <si>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</si>
  <si>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</si>
  <si>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</si>
  <si>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</si>
  <si>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</si>
  <si>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</si>
  <si>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</si>
  <si>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</si>
  <si>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</si>
  <si>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</si>
  <si>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</si>
  <si>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</si>
  <si>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</si>
  <si>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</si>
  <si>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</si>
  <si>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</si>
  <si>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</si>
  <si>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</si>
  <si>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</si>
  <si>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</si>
  <si>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</si>
  <si>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</si>
  <si>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</si>
  <si>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</si>
  <si>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</si>
  <si>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</si>
  <si>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</si>
  <si>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</si>
  <si>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</si>
  <si>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</si>
  <si>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</si>
  <si>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</si>
  <si>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</si>
  <si>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</si>
  <si>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</si>
  <si>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</si>
  <si>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</si>
  <si>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</si>
  <si>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</si>
  <si>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</si>
  <si>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</si>
  <si>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</si>
  <si>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</si>
  <si>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</si>
  <si>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</si>
  <si>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</si>
  <si>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</si>
  <si>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</si>
  <si>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</si>
  <si>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</si>
  <si>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</si>
  <si>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</si>
  <si>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</si>
  <si>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</si>
  <si>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</si>
  <si>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</si>
  <si>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</si>
  <si>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</si>
  <si>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</si>
  <si>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</si>
  <si>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</si>
  <si>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</si>
  <si>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</si>
  <si>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</si>
  <si>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</si>
  <si>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</si>
  <si>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</si>
  <si>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</si>
  <si>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</si>
  <si>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</si>
  <si>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</si>
  <si>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</si>
  <si>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</si>
  <si>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</si>
  <si>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</si>
  <si>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</si>
  <si>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</si>
  <si>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</si>
  <si>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</si>
  <si>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</si>
  <si>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</si>
  <si>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</si>
  <si>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</si>
  <si>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</si>
  <si>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</si>
  <si>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</si>
  <si>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</si>
  <si>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</si>
  <si>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</si>
  <si>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</si>
  <si>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</si>
  <si>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</si>
  <si>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</si>
  <si>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</si>
  <si>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</si>
  <si>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</si>
  <si>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</si>
  <si>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</si>
  <si>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</si>
  <si>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</si>
  <si>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</si>
  <si>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</si>
  <si>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</si>
  <si>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</si>
  <si>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</si>
  <si>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</si>
  <si>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</si>
  <si>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</si>
  <si>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</si>
  <si>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</si>
  <si>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</si>
  <si>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</si>
  <si>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</si>
  <si>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</si>
  <si>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</si>
  <si>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</si>
  <si>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</si>
  <si>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</si>
  <si>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</si>
  <si>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</si>
  <si>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</si>
  <si>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</si>
  <si>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</si>
  <si>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</si>
  <si>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</si>
  <si>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</si>
  <si>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</si>
  <si>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</si>
  <si>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</si>
  <si>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</si>
  <si>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</si>
  <si>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</si>
  <si>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</si>
  <si>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</si>
  <si>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</si>
  <si>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</si>
  <si>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</si>
  <si>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</si>
  <si>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</si>
  <si>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</si>
  <si>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</si>
  <si>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</si>
  <si>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</si>
  <si>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</si>
  <si>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</si>
  <si>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</si>
  <si>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</si>
  <si>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</si>
  <si>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</si>
  <si>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</si>
  <si>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</si>
  <si>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</si>
  <si>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</si>
  <si>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</si>
  <si>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</si>
  <si>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</si>
  <si>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</si>
  <si>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</si>
  <si>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</si>
  <si>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</si>
  <si>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</si>
  <si>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</si>
  <si>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</si>
  <si>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</si>
  <si>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</si>
  <si>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</si>
  <si>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</si>
  <si>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</si>
  <si>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</si>
  <si>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</si>
  <si>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</si>
  <si>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</si>
  <si>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</si>
  <si>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</si>
  <si>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</si>
  <si>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</si>
  <si>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</si>
  <si>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</si>
  <si>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</si>
  <si>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</si>
  <si>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</si>
  <si>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</si>
  <si>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</si>
  <si>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</si>
  <si>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</si>
  <si>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</si>
  <si>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</si>
  <si>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</si>
  <si>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</si>
  <si>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</si>
  <si>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</si>
  <si>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</si>
  <si>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</si>
  <si>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</si>
  <si>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</si>
  <si>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</si>
  <si>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</si>
  <si>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</si>
  <si>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</si>
  <si>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</si>
  <si>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</si>
  <si>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</si>
  <si>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</si>
  <si>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</si>
  <si>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</si>
  <si>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</si>
  <si>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</si>
  <si>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</si>
  <si>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</si>
  <si>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</si>
  <si>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</si>
  <si>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</si>
  <si>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</si>
  <si>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</si>
  <si>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</si>
  <si>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</si>
  <si>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</si>
  <si>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</si>
  <si>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</si>
  <si>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</si>
  <si>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</si>
  <si>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</si>
  <si>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</si>
  <si>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</si>
  <si>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</si>
  <si>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</si>
  <si>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</si>
  <si>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</si>
  <si>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</si>
  <si>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</si>
  <si>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</si>
  <si>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</si>
  <si>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</si>
  <si>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</si>
  <si>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</si>
  <si>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</si>
  <si>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</si>
  <si>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</si>
  <si>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</si>
  <si>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</si>
  <si>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</si>
  <si>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</si>
  <si>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</si>
  <si>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</si>
  <si>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</si>
  <si>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</si>
  <si>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</si>
  <si>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</si>
  <si>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</si>
  <si>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</si>
  <si>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</si>
  <si>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</si>
  <si>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</si>
  <si>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</si>
  <si>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</si>
  <si>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</si>
  <si>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</si>
  <si>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</si>
  <si>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</si>
  <si>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</si>
  <si>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</si>
  <si>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</si>
  <si>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</si>
  <si>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</si>
  <si>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</si>
  <si>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</si>
  <si>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</si>
  <si>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</si>
  <si>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</si>
  <si>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</si>
  <si>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</si>
  <si>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</si>
  <si>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</si>
  <si>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</si>
  <si>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</si>
  <si>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</si>
  <si>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</si>
  <si>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</si>
  <si>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</si>
  <si>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</si>
  <si>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</si>
  <si>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</si>
  <si>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</si>
  <si>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</si>
  <si>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</si>
  <si>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</si>
  <si>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</si>
  <si>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</si>
  <si>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</si>
  <si>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</si>
  <si>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</si>
  <si>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</si>
  <si>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</si>
  <si>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</si>
  <si>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</si>
  <si>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</si>
  <si>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</si>
  <si>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</si>
  <si>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</si>
  <si>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</si>
  <si>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</si>
  <si>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</si>
  <si>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</si>
  <si>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</si>
  <si>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</si>
  <si>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</si>
  <si>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</si>
  <si>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</si>
  <si>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</si>
  <si>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</si>
  <si>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</si>
  <si>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</si>
  <si>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</si>
  <si>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</si>
  <si>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</si>
  <si>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</si>
  <si>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</si>
  <si>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</si>
  <si>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</si>
  <si>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</si>
  <si>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</si>
  <si>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</si>
  <si>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</si>
  <si>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</si>
  <si>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</si>
  <si>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</si>
  <si>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</si>
  <si>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</si>
  <si>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</si>
  <si>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</si>
  <si>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</si>
  <si>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</si>
  <si>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</si>
  <si>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</si>
  <si>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</si>
  <si>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</si>
  <si>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</si>
  <si>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</si>
  <si>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</si>
  <si>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</si>
  <si>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</si>
  <si>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</si>
  <si>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</si>
  <si>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</si>
  <si>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</si>
  <si>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</si>
  <si>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</si>
  <si>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</si>
  <si>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</si>
  <si>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</si>
  <si>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</si>
  <si>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</si>
  <si>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</si>
  <si>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</si>
  <si>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</si>
  <si>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</si>
  <si>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</si>
  <si>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</si>
  <si>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</si>
  <si>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</si>
  <si>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</si>
  <si>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</si>
  <si>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</si>
  <si>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</si>
  <si>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</si>
  <si>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</si>
  <si>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</si>
  <si>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</si>
  <si>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</si>
  <si>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</si>
  <si>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</si>
  <si>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</si>
  <si>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</si>
  <si>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</si>
  <si>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</si>
  <si>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</si>
  <si>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</si>
  <si>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</si>
  <si>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</si>
  <si>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</si>
  <si>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</si>
  <si>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</si>
  <si>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</si>
  <si>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</si>
  <si>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</si>
  <si>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</si>
  <si>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</si>
  <si>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</si>
  <si>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</si>
  <si>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</si>
  <si>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</si>
  <si>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</si>
  <si>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</si>
  <si>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</si>
  <si>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</si>
  <si>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</si>
  <si>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</si>
  <si>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</si>
  <si>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</si>
  <si>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</si>
  <si>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</si>
  <si>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</si>
  <si>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</si>
  <si>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</si>
  <si>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</si>
  <si>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</si>
  <si>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</si>
  <si>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</si>
  <si>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</si>
  <si>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</si>
  <si>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</si>
  <si>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</si>
  <si>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</si>
  <si>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</si>
  <si>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</si>
  <si>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</si>
  <si>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</si>
  <si>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</si>
  <si>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</si>
  <si>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</si>
  <si>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</si>
  <si>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</si>
  <si>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</si>
  <si>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</si>
  <si>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</si>
  <si>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</si>
  <si>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</si>
  <si>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</si>
  <si>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</si>
  <si>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</si>
  <si>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</si>
  <si>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</si>
  <si>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</si>
  <si>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</si>
  <si>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</si>
  <si>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</si>
  <si>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</si>
  <si>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</si>
  <si>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</si>
  <si>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</si>
  <si>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</si>
  <si>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</si>
  <si>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</si>
  <si>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</si>
  <si>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</si>
  <si>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</si>
  <si>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</si>
  <si>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</si>
  <si>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</si>
  <si>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</si>
  <si>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</si>
  <si>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</si>
  <si>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</si>
  <si>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</si>
  <si>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</si>
  <si>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</si>
  <si>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</si>
  <si>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</si>
  <si>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</si>
  <si>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</si>
  <si>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</si>
  <si>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</si>
  <si>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</si>
  <si>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</si>
  <si>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</si>
  <si>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</si>
  <si>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</si>
  <si>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</si>
  <si>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</si>
  <si>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</si>
  <si>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</si>
  <si>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</si>
  <si>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</si>
  <si>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</si>
  <si>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</si>
  <si>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</si>
  <si>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</si>
  <si>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</si>
  <si>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</si>
  <si>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</si>
  <si>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</si>
  <si>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</si>
  <si>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</si>
  <si>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</si>
  <si>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</si>
  <si>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</si>
  <si>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</si>
  <si>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</si>
  <si>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</si>
  <si>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</si>
  <si>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</si>
  <si>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</si>
  <si>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</si>
  <si>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</si>
  <si>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</si>
  <si>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</si>
  <si>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</si>
  <si>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</si>
  <si>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</si>
  <si>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</si>
  <si>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</si>
  <si>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</si>
  <si>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</si>
  <si>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</si>
  <si>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</si>
  <si>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</si>
  <si>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</si>
  <si>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</si>
  <si>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</si>
  <si>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</si>
  <si>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</si>
  <si>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</si>
  <si>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</si>
  <si>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</si>
  <si>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</si>
  <si>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</si>
  <si>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</si>
  <si>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</si>
  <si>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</si>
  <si>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</si>
  <si>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</si>
  <si>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</si>
  <si>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</si>
  <si>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</si>
  <si>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</si>
  <si>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</si>
  <si>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</si>
  <si>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</si>
  <si>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</si>
  <si>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</si>
  <si>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</si>
  <si>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</si>
  <si>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</si>
  <si>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</si>
  <si>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</si>
  <si>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</si>
  <si>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</si>
  <si>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</si>
  <si>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</si>
  <si>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</si>
  <si>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</si>
  <si>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</si>
  <si>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</si>
  <si>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</si>
  <si>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</si>
  <si>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</si>
  <si>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</si>
  <si>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</si>
  <si>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</si>
  <si>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</si>
  <si>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</si>
  <si>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</si>
  <si>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</si>
  <si>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</si>
  <si>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</si>
  <si>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</si>
  <si>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</si>
  <si>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</si>
  <si>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</si>
  <si>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</si>
  <si>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</si>
  <si>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</si>
  <si>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</si>
  <si>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</si>
  <si>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</si>
  <si>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</si>
  <si>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</si>
  <si>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</si>
  <si>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</si>
  <si>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</si>
  <si>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</si>
  <si>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</si>
  <si>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</si>
  <si>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</si>
  <si>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</si>
  <si>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</si>
  <si>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</si>
  <si>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</si>
  <si>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</si>
  <si>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</si>
  <si>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</si>
  <si>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</si>
  <si>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</si>
  <si>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</si>
  <si>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</si>
  <si>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</si>
  <si>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</si>
  <si>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</si>
  <si>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</si>
  <si>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</si>
  <si>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</si>
  <si>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</si>
  <si>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</si>
  <si>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</si>
  <si>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</si>
  <si>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</si>
  <si>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</si>
  <si>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</si>
  <si>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</si>
  <si>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</si>
  <si>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</si>
  <si>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</si>
  <si>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</si>
  <si>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</si>
  <si>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</si>
  <si>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</si>
  <si>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</si>
  <si>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</si>
  <si>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</si>
  <si>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</si>
  <si>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</si>
  <si>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</si>
  <si>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</si>
  <si>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</si>
  <si>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</si>
  <si>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</si>
  <si>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</si>
  <si>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</si>
  <si>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</si>
  <si>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</si>
  <si>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</si>
  <si>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</si>
  <si>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</si>
  <si>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</si>
  <si>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</si>
  <si>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</si>
  <si>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</si>
  <si>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</si>
  <si>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</si>
  <si>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</si>
  <si>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</si>
  <si>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</si>
  <si>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</si>
  <si>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</si>
  <si>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</si>
  <si>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</si>
  <si>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</si>
  <si>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</si>
  <si>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</si>
  <si>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</si>
  <si>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</si>
  <si>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</si>
  <si>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</si>
  <si>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</si>
  <si>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</si>
  <si>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</si>
  <si>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</si>
  <si>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</si>
  <si>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</si>
  <si>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</si>
  <si>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</si>
  <si>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</si>
  <si>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</si>
  <si>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</si>
  <si>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</si>
  <si>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</si>
  <si>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</si>
  <si>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</si>
  <si>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</si>
  <si>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</si>
  <si>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</si>
  <si>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</si>
  <si>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</si>
  <si>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</si>
  <si>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</si>
  <si>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</si>
  <si>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</si>
  <si>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</si>
  <si>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</si>
  <si>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</si>
  <si>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</si>
  <si>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</si>
  <si>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</si>
  <si>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</si>
  <si>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</si>
  <si>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</si>
  <si>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</si>
  <si>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</si>
  <si>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</si>
  <si>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</si>
  <si>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</si>
  <si>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</si>
  <si>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</si>
  <si>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</si>
  <si>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</si>
  <si>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</si>
  <si>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</si>
  <si>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</si>
  <si>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</si>
  <si>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</si>
  <si>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</si>
  <si>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</si>
  <si>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</si>
  <si>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</si>
  <si>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</si>
  <si>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</si>
  <si>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</si>
  <si>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</si>
  <si>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</si>
  <si>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</si>
  <si>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</si>
  <si>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</si>
  <si>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</si>
  <si>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</si>
  <si>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</si>
  <si>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</si>
  <si>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</si>
  <si>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</si>
  <si>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</si>
  <si>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</si>
  <si>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</si>
  <si>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</si>
  <si>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</si>
  <si>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</si>
  <si>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</si>
  <si>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</si>
  <si>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</si>
  <si>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</si>
  <si>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</si>
  <si>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</si>
  <si>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</si>
  <si>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</si>
  <si>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</si>
  <si>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</si>
  <si>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</si>
  <si>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</si>
  <si>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</si>
  <si>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</si>
  <si>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</si>
  <si>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</si>
  <si>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</si>
  <si>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</si>
  <si>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</si>
  <si>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</si>
  <si>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</si>
  <si>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</si>
  <si>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</si>
  <si>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</si>
  <si>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</si>
  <si>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</si>
  <si>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</si>
  <si>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</si>
  <si>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</si>
  <si>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</si>
  <si>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</si>
  <si>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</si>
  <si>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</si>
  <si>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</si>
  <si>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</si>
  <si>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</si>
  <si>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</si>
  <si>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</si>
  <si>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</si>
  <si>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</si>
  <si>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</si>
  <si>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</si>
  <si>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</si>
  <si>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</si>
  <si>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</si>
  <si>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</si>
  <si>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</si>
  <si>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</si>
  <si>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</si>
  <si>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</si>
  <si>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</si>
  <si>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</si>
  <si>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</si>
  <si>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</si>
  <si>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</si>
  <si>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</si>
  <si>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</si>
  <si>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</si>
  <si>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</si>
  <si>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</si>
  <si>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</si>
  <si>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</si>
  <si>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</si>
  <si>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</si>
  <si>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</si>
  <si>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</si>
  <si>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</si>
  <si>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</si>
  <si>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</si>
  <si>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</si>
  <si>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</si>
  <si>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</si>
  <si>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</si>
  <si>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</si>
  <si>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</si>
  <si>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</si>
  <si>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</si>
  <si>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</si>
  <si>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</si>
  <si>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</si>
  <si>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</si>
  <si>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</si>
  <si>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</si>
  <si>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</si>
  <si>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</si>
  <si>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</si>
  <si>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</si>
  <si>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</si>
  <si>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</si>
  <si>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</si>
  <si>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</si>
  <si>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</si>
  <si>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</si>
  <si>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</si>
  <si>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</si>
  <si>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</si>
  <si>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</si>
  <si>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</si>
  <si>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</si>
  <si>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</si>
  <si>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</si>
  <si>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</si>
  <si>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</si>
  <si>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</si>
  <si>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</si>
  <si>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</si>
  <si>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</si>
  <si>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</si>
  <si>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</si>
  <si>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</si>
  <si>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</si>
  <si>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</si>
  <si>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</si>
  <si>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</si>
  <si>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</si>
  <si>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</si>
  <si>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</si>
  <si>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</si>
  <si>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</si>
  <si>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</si>
  <si>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</si>
  <si>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</si>
  <si>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</si>
  <si>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</si>
  <si>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</si>
  <si>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</si>
  <si>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</si>
  <si>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</si>
  <si>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</si>
  <si>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</si>
  <si>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</si>
  <si>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</si>
  <si>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</si>
  <si>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</si>
  <si>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</si>
  <si>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</si>
  <si>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</si>
  <si>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</si>
  <si>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</si>
  <si>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</si>
  <si>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</si>
  <si>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</si>
  <si>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</si>
  <si>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</si>
  <si>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</si>
  <si>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</si>
  <si>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</si>
  <si>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</si>
  <si>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</si>
  <si>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</si>
  <si>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</si>
  <si>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</si>
  <si>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</si>
  <si>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</si>
  <si>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</si>
  <si>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</si>
  <si>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</si>
  <si>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</si>
  <si>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</si>
  <si>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</si>
  <si>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</si>
  <si>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</si>
  <si>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</si>
  <si>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</si>
  <si>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</si>
  <si>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</si>
  <si>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</si>
  <si>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</si>
  <si>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</si>
  <si>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</si>
  <si>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</si>
  <si>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</si>
  <si>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</si>
  <si>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</si>
  <si>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</si>
  <si>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</si>
  <si>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</si>
  <si>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</si>
  <si>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</si>
  <si>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</si>
  <si>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</si>
  <si>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</si>
  <si>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</si>
  <si>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</si>
  <si>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</si>
  <si>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</si>
  <si>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</si>
  <si>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</si>
  <si>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</si>
  <si>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</si>
  <si>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</si>
  <si>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</si>
  <si>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</si>
  <si>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</si>
  <si>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</si>
  <si>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</si>
  <si>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</si>
  <si>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</si>
  <si>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</si>
  <si>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</si>
  <si>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</si>
  <si>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</si>
  <si>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</si>
  <si>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</si>
  <si>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</si>
  <si>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</si>
  <si>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</si>
  <si>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</si>
  <si>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</si>
  <si>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</si>
  <si>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</si>
  <si>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</si>
  <si>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</si>
  <si>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</si>
  <si>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</si>
  <si>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</si>
  <si>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</si>
  <si>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</si>
  <si>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</si>
  <si>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</si>
  <si>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</si>
  <si>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</si>
  <si>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</si>
  <si>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</si>
  <si>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</si>
  <si>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</si>
  <si>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</si>
  <si>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</si>
  <si>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</si>
  <si>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</si>
  <si>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</si>
  <si>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</si>
  <si>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</si>
  <si>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</si>
  <si>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</si>
  <si>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</si>
  <si>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</si>
  <si>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</si>
  <si>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</si>
  <si>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</si>
  <si>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</si>
  <si>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</si>
  <si>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</si>
  <si>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</si>
  <si>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</si>
  <si>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</si>
  <si>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</si>
  <si>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</si>
  <si>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</si>
  <si>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</si>
  <si>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</si>
  <si>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</si>
  <si>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</si>
  <si>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</si>
  <si>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</si>
  <si>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</si>
  <si>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</si>
  <si>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</si>
  <si>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</si>
  <si>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</si>
  <si>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</si>
  <si>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</si>
  <si>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</si>
  <si>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</si>
  <si>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</si>
  <si>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</si>
  <si>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</si>
  <si>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</si>
  <si>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</si>
  <si>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</si>
  <si>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</si>
  <si>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</si>
  <si>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</si>
  <si>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</si>
  <si>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</si>
  <si>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</si>
  <si>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</si>
  <si>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</si>
  <si>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</si>
  <si>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</si>
  <si>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</si>
  <si>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</si>
  <si>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</si>
  <si>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</si>
  <si>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</si>
  <si>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</si>
  <si>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</si>
  <si>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</si>
  <si>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</si>
  <si>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</si>
  <si>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</si>
  <si>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</si>
  <si>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</si>
  <si>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</si>
  <si>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</si>
  <si>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</si>
  <si>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</si>
  <si>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</si>
  <si>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</si>
  <si>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</si>
  <si>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</si>
  <si>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</si>
  <si>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</si>
  <si>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</si>
  <si>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</si>
  <si>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</si>
  <si>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</si>
  <si>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</si>
  <si>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</si>
  <si>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</si>
  <si>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</si>
  <si>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</si>
  <si>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</si>
  <si>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</si>
  <si>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</si>
  <si>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</si>
  <si>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</si>
  <si>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</si>
  <si>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</si>
  <si>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</si>
  <si>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</si>
  <si>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</si>
  <si>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</si>
  <si>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</si>
  <si>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</si>
  <si>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</si>
  <si>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</si>
  <si>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</si>
  <si>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</si>
  <si>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</si>
  <si>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</si>
  <si>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</si>
  <si>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</si>
  <si>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</si>
  <si>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</si>
  <si>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</si>
  <si>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</si>
  <si>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</si>
  <si>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</si>
  <si>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</si>
  <si>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</si>
  <si>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</si>
  <si>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</si>
  <si>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</si>
  <si>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</si>
  <si>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</si>
  <si>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</si>
  <si>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</si>
  <si>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</si>
  <si>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</si>
  <si>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</si>
  <si>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</si>
  <si>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</si>
  <si>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</si>
  <si>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</si>
  <si>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</si>
  <si>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</si>
  <si>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</si>
  <si>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</si>
  <si>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</si>
  <si>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</si>
  <si>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</si>
  <si>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</si>
  <si>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</si>
  <si>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</si>
  <si>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</si>
  <si>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</si>
  <si>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</si>
  <si>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</si>
  <si>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</si>
  <si>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</si>
  <si>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</si>
  <si>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</si>
  <si>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</si>
  <si>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</si>
  <si>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</si>
  <si>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</si>
  <si>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</si>
  <si>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</si>
  <si>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</si>
  <si>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</si>
  <si>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</si>
  <si>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</si>
  <si>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</si>
  <si>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</si>
  <si>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</si>
  <si>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</si>
  <si>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</si>
  <si>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</si>
  <si>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</si>
  <si>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</si>
  <si>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</si>
  <si>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</si>
  <si>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</si>
  <si>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</si>
  <si>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</si>
  <si>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</si>
  <si>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</si>
  <si>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</si>
  <si>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</si>
  <si>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</si>
  <si>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</si>
  <si>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</si>
  <si>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</si>
  <si>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</si>
  <si>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</si>
  <si>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</si>
  <si>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</si>
  <si>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</si>
  <si>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</si>
  <si>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</si>
  <si>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</si>
  <si>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</si>
  <si>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</si>
  <si>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</si>
  <si>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</si>
  <si>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</si>
  <si>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</si>
  <si>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</si>
  <si>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</si>
  <si>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</si>
  <si>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</si>
  <si>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</si>
  <si>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</si>
  <si>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</si>
  <si>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</si>
  <si>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</si>
  <si>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</si>
  <si>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</si>
  <si>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</si>
  <si>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</si>
  <si>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</si>
  <si>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</si>
  <si>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</si>
  <si>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</si>
  <si>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</si>
  <si>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</si>
  <si>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</si>
  <si>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</si>
  <si>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</si>
  <si>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</si>
  <si>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</si>
  <si>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</si>
  <si>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</si>
  <si>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</si>
  <si>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</si>
  <si>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</si>
  <si>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</si>
  <si>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</si>
  <si>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</si>
  <si>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</si>
  <si>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</si>
  <si>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</si>
  <si>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</si>
  <si>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</si>
  <si>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</si>
  <si>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</si>
  <si>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</si>
  <si>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</si>
  <si>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</si>
  <si>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</si>
  <si>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</si>
  <si>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</si>
  <si>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</si>
  <si>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</si>
  <si>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</si>
  <si>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</si>
  <si>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</si>
  <si>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</si>
  <si>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</si>
  <si>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</si>
  <si>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</si>
  <si>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</si>
  <si>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</si>
  <si>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</si>
  <si>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</si>
  <si>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</si>
  <si>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</si>
  <si>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</si>
  <si>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</si>
  <si>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</si>
  <si>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</si>
  <si>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</si>
  <si>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</si>
  <si>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</si>
  <si>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</si>
  <si>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</si>
  <si>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</si>
  <si>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</si>
  <si>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</si>
  <si>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</si>
  <si>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</si>
  <si>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</si>
  <si>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</si>
  <si>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</si>
  <si>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</si>
  <si>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</si>
  <si>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</si>
  <si>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</si>
  <si>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</si>
  <si>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</si>
  <si>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</si>
  <si>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</si>
  <si>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</si>
  <si>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</si>
  <si>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</si>
  <si>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</si>
  <si>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</si>
  <si>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</si>
  <si>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</si>
  <si>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</si>
  <si>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</si>
  <si>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</si>
  <si>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</si>
  <si>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</si>
  <si>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</si>
  <si>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</si>
  <si>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</si>
  <si>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</si>
  <si>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</si>
  <si>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</si>
  <si>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</si>
  <si>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</si>
  <si>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</si>
  <si>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</si>
  <si>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</si>
  <si>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</si>
  <si>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</si>
  <si>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</si>
  <si>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</si>
  <si>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</si>
  <si>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</si>
  <si>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</si>
  <si>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</si>
  <si>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</si>
  <si>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</si>
  <si>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</si>
  <si>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</si>
  <si>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</si>
  <si>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</si>
  <si>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</si>
  <si>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</si>
  <si>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</si>
  <si>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</si>
  <si>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</si>
  <si>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</si>
  <si>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</si>
  <si>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</si>
  <si>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</si>
  <si>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</si>
  <si>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</si>
  <si>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</si>
  <si>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</si>
  <si>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</si>
  <si>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</si>
  <si>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</si>
  <si>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</si>
  <si>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</si>
  <si>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</si>
  <si>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</si>
  <si>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</si>
  <si>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</si>
  <si>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</si>
  <si>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</si>
  <si>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</si>
  <si>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</si>
  <si>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</si>
  <si>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</si>
  <si>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</si>
  <si>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</si>
  <si>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</si>
  <si>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</si>
  <si>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</si>
  <si>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</si>
  <si>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</si>
  <si>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</si>
  <si>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</si>
  <si>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</si>
  <si>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</si>
  <si>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</si>
  <si>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</si>
  <si>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</si>
  <si>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</si>
  <si>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</si>
  <si>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</si>
  <si>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</si>
  <si>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</si>
  <si>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</si>
  <si>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</si>
  <si>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</si>
  <si>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</si>
  <si>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</si>
  <si>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</si>
  <si>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</si>
  <si>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</si>
  <si>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</si>
  <si>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</si>
  <si>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</si>
  <si>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</si>
  <si>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</si>
  <si>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</si>
  <si>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</si>
  <si>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</si>
  <si>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</si>
  <si>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</si>
  <si>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</si>
  <si>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</si>
  <si>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</si>
  <si>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</si>
  <si>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</si>
  <si>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</si>
  <si>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</si>
  <si>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</si>
  <si>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</si>
  <si>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</si>
  <si>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</si>
  <si>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</si>
  <si>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</si>
  <si>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</si>
  <si>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</si>
  <si>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</si>
  <si>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</si>
  <si>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</si>
  <si>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</si>
  <si>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</si>
  <si>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</si>
  <si>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</si>
  <si>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</si>
  <si>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</si>
  <si>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</si>
  <si>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</si>
  <si>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</si>
  <si>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</si>
  <si>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</si>
  <si>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</si>
  <si>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</si>
  <si>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</si>
  <si>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</si>
  <si>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</si>
  <si>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</si>
  <si>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</si>
  <si>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</si>
  <si>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</si>
  <si>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</si>
  <si>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</si>
  <si>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</si>
  <si>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</si>
  <si>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</si>
  <si>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</si>
  <si>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</si>
  <si>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</si>
  <si>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</si>
  <si>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</si>
  <si>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</si>
  <si>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</si>
  <si>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</si>
  <si>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</si>
  <si>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</si>
  <si>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</si>
  <si>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</si>
  <si>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</si>
  <si>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</si>
  <si>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</si>
  <si>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</si>
  <si>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</si>
  <si>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</si>
  <si>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</si>
  <si>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</si>
  <si>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</si>
  <si>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</si>
  <si>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</si>
  <si>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</si>
  <si>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</si>
  <si>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</si>
  <si>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</si>
  <si>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</si>
  <si>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</si>
  <si>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</si>
  <si>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</si>
  <si>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</si>
  <si>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</si>
  <si>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</si>
  <si>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</si>
  <si>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</si>
  <si>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</si>
  <si>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</si>
  <si>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</si>
  <si>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</si>
  <si>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</si>
  <si>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</si>
  <si>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</si>
  <si>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</si>
  <si>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</si>
  <si>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</si>
  <si>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</si>
  <si>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</si>
  <si>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</si>
  <si>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</si>
  <si>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</si>
  <si>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</si>
  <si>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</si>
  <si>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</si>
  <si>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</si>
  <si>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</si>
  <si>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</si>
  <si>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</si>
  <si>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</si>
  <si>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</si>
  <si>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</si>
  <si>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</si>
  <si>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</si>
  <si>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</si>
  <si>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</si>
  <si>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</si>
  <si>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</si>
  <si>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</si>
  <si>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</si>
  <si>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</si>
  <si>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</si>
  <si>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</si>
  <si>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</si>
  <si>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</si>
  <si>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</si>
  <si>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</si>
  <si>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</si>
  <si>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</si>
  <si>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</si>
  <si>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</si>
  <si>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</si>
  <si>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</si>
  <si>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</si>
  <si>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</si>
  <si>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</si>
  <si>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</si>
  <si>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</si>
  <si>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</si>
  <si>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</si>
  <si>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</si>
  <si>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</si>
  <si>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</si>
  <si>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</si>
  <si>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</si>
  <si>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</si>
  <si>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</si>
  <si>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</si>
  <si>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</si>
  <si>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</si>
  <si>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</si>
  <si>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</si>
  <si>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</si>
  <si>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</si>
  <si>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</si>
  <si>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</si>
  <si>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</si>
  <si>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</si>
  <si>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</si>
  <si>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</si>
  <si>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</si>
  <si>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</si>
  <si>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</si>
  <si>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</si>
  <si>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</si>
  <si>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</si>
  <si>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</si>
  <si>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</si>
  <si>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</si>
  <si>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</si>
  <si>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</si>
  <si>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</si>
  <si>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</si>
  <si>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</si>
  <si>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</si>
  <si>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</si>
  <si>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</si>
  <si>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</si>
  <si>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</si>
  <si>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</si>
  <si>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</si>
  <si>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</si>
  <si>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</si>
  <si>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</si>
  <si>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</si>
  <si>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</si>
  <si>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</si>
  <si>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</si>
  <si>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</si>
  <si>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</si>
  <si>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</si>
  <si>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</si>
  <si>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</si>
  <si>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</si>
  <si>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</si>
  <si>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</si>
  <si>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</si>
  <si>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</si>
  <si>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</si>
  <si>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</si>
  <si>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</si>
  <si>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</si>
  <si>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</si>
  <si>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</si>
  <si>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</si>
  <si>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</si>
  <si>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</si>
  <si>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</si>
  <si>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</si>
  <si>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</si>
  <si>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</si>
  <si>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</si>
  <si>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</si>
  <si>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</si>
  <si>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</si>
  <si>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</si>
  <si>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</si>
  <si>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</si>
  <si>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</si>
  <si>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</si>
  <si>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</si>
  <si>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</si>
  <si>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</si>
  <si>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</si>
  <si>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</si>
  <si>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</si>
  <si>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</si>
  <si>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</si>
  <si>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</si>
  <si>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</si>
  <si>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</si>
  <si>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</si>
  <si>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</si>
  <si>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</si>
  <si>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</si>
  <si>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</si>
  <si>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</si>
  <si>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</si>
  <si>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</si>
  <si>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</si>
  <si>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</si>
  <si>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</si>
  <si>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</si>
  <si>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</si>
  <si>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</si>
  <si>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</si>
  <si>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</si>
  <si>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</si>
  <si>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</si>
  <si>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</si>
  <si>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</si>
  <si>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</si>
  <si>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</si>
  <si>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</si>
  <si>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</si>
  <si>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</si>
  <si>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</si>
  <si>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</si>
  <si>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</si>
  <si>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</si>
  <si>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</si>
  <si>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</si>
  <si>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</si>
  <si>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</si>
  <si>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</si>
  <si>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</si>
  <si>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</si>
  <si>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</si>
  <si>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</si>
  <si>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</si>
  <si>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</si>
  <si>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</si>
  <si>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</si>
  <si>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</si>
  <si>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</si>
  <si>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</si>
  <si>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</si>
  <si>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</si>
  <si>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</si>
  <si>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</si>
  <si>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</si>
  <si>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</si>
  <si>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</si>
  <si>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</si>
  <si>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</si>
  <si>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</si>
  <si>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</si>
  <si>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</si>
  <si>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</si>
  <si>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</si>
  <si>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</si>
  <si>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</si>
  <si>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</si>
  <si>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</si>
  <si>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</si>
  <si>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</si>
  <si>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</si>
  <si>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</si>
  <si>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</si>
  <si>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</si>
  <si>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</si>
  <si>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</si>
  <si>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</si>
  <si>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</si>
  <si>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</si>
  <si>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</si>
  <si>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</si>
  <si>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</si>
  <si>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</si>
  <si>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</si>
  <si>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</si>
  <si>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</si>
  <si>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</si>
  <si>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</si>
  <si>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</si>
  <si>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</si>
  <si>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</si>
  <si>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</si>
  <si>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</si>
  <si>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</si>
  <si>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</si>
  <si>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</si>
  <si>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</si>
  <si>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</si>
  <si>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</si>
  <si>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</si>
  <si>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</si>
  <si>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</si>
  <si>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</si>
  <si>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</si>
  <si>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</si>
  <si>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</si>
  <si>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</si>
  <si>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</si>
  <si>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</si>
  <si>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</si>
  <si>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</si>
  <si>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</si>
  <si>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</si>
  <si>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</si>
  <si>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</si>
  <si>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</si>
  <si>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</si>
  <si>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</si>
  <si>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</si>
  <si>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</si>
  <si>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</si>
  <si>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</si>
  <si>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</si>
  <si>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</si>
  <si>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</si>
  <si>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</si>
  <si>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</si>
  <si>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</si>
  <si>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</si>
  <si>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</si>
  <si>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</si>
  <si>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</si>
  <si>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</si>
  <si>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</si>
  <si>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</si>
  <si>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</si>
  <si>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</si>
  <si>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</si>
  <si>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</si>
  <si>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</si>
  <si>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</si>
  <si>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</si>
  <si>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</si>
  <si>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</si>
  <si>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</si>
  <si>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</si>
  <si>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</si>
  <si>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</si>
  <si>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</si>
  <si>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</si>
  <si>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</si>
  <si>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</si>
  <si>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</si>
  <si>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</si>
  <si>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</si>
  <si>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</si>
  <si>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</si>
  <si>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</si>
  <si>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</si>
  <si>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</si>
  <si>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</si>
  <si>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</si>
  <si>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</si>
  <si>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</si>
  <si>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</si>
  <si>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</si>
  <si>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</si>
  <si>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</si>
  <si>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</si>
  <si>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</si>
  <si>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</si>
  <si>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</si>
  <si>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</si>
  <si>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</si>
  <si>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</si>
  <si>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</si>
  <si>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</si>
  <si>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</si>
  <si>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</si>
  <si>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</si>
  <si>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</si>
  <si>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</si>
  <si>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</si>
  <si>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</si>
  <si>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</si>
  <si>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</si>
  <si>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</si>
  <si>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</si>
  <si>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</si>
  <si>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</si>
  <si>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</si>
  <si>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</si>
  <si>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</si>
  <si>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</si>
  <si>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</si>
  <si>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</si>
  <si>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</si>
  <si>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</si>
  <si>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</si>
  <si>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</si>
  <si>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</si>
  <si>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</si>
  <si>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</si>
  <si>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</si>
  <si>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</si>
  <si>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</si>
  <si>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</si>
  <si>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</si>
  <si>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</si>
  <si>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</si>
  <si>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</si>
  <si>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</si>
  <si>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</si>
  <si>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</si>
  <si>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</si>
  <si>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</si>
  <si>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</si>
  <si>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</si>
  <si>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</si>
  <si>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</si>
  <si>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</si>
  <si>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</si>
  <si>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</si>
  <si>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</si>
  <si>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</si>
  <si>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</si>
  <si>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</si>
  <si>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</si>
  <si>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</si>
  <si>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</si>
  <si>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</si>
  <si>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</si>
  <si>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</si>
  <si>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</si>
  <si>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</si>
  <si>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</si>
  <si>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</si>
  <si>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</si>
  <si>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</si>
  <si>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</si>
  <si>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</si>
  <si>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</si>
  <si>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</si>
  <si>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</si>
  <si>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</si>
  <si>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</si>
  <si>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</si>
  <si>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</si>
  <si>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</si>
  <si>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</si>
  <si>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</si>
  <si>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</si>
  <si>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</si>
  <si>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</si>
  <si>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</si>
  <si>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</si>
  <si>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</si>
  <si>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</si>
  <si>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</si>
  <si>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</si>
  <si>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</si>
  <si>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</si>
  <si>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</si>
  <si>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</si>
  <si>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</si>
  <si>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</si>
  <si>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</si>
  <si>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</si>
  <si>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</si>
  <si>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</si>
  <si>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</si>
  <si>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</si>
  <si>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</si>
  <si>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</si>
  <si>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</si>
  <si>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</si>
  <si>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</si>
  <si>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</si>
  <si>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</si>
  <si>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</si>
  <si>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</si>
  <si>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</si>
  <si>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</si>
  <si>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</si>
  <si>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</si>
  <si>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</si>
  <si>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</si>
  <si>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</si>
  <si>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</si>
  <si>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</si>
  <si>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</si>
  <si>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</si>
  <si>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</si>
  <si>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</si>
  <si>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</si>
  <si>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</si>
  <si>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</si>
  <si>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</si>
  <si>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</si>
  <si>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</si>
  <si>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</si>
  <si>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</si>
  <si>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</si>
  <si>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</si>
  <si>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</si>
  <si>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</si>
  <si>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</si>
  <si>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</si>
  <si>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</si>
  <si>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</si>
  <si>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</si>
  <si>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</si>
  <si>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</si>
  <si>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</si>
  <si>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</si>
  <si>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</si>
  <si>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</si>
  <si>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</si>
  <si>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</si>
  <si>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</si>
  <si>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</si>
  <si>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</si>
  <si>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</si>
  <si>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</si>
  <si>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</si>
  <si>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</si>
  <si>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</si>
  <si>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</si>
  <si>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</si>
  <si>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</si>
  <si>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</si>
  <si>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</si>
  <si>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</si>
  <si>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</si>
  <si>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</si>
  <si>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</si>
  <si>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</si>
  <si>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</si>
  <si>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</si>
  <si>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</si>
  <si>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</si>
  <si>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</si>
  <si>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</si>
  <si>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</si>
  <si>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</si>
  <si>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</si>
  <si>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</si>
  <si>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</si>
  <si>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</si>
  <si>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</si>
  <si>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</si>
  <si>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</si>
  <si>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</si>
  <si>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</si>
  <si>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</si>
  <si>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</si>
  <si>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</si>
  <si>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</si>
  <si>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</si>
  <si>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</si>
  <si>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</si>
  <si>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</si>
  <si>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</si>
  <si>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</si>
  <si>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</si>
  <si>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</si>
  <si>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</si>
  <si>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</si>
  <si>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</si>
  <si>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</si>
  <si>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</si>
  <si>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</si>
  <si>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</si>
  <si>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</si>
  <si>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</si>
  <si>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</si>
  <si>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</si>
  <si>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</si>
  <si>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</si>
  <si>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</si>
  <si>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</si>
  <si>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</si>
  <si>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</si>
  <si>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</si>
  <si>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</si>
  <si>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</si>
  <si>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</si>
  <si>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</si>
  <si>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</si>
  <si>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</si>
  <si>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</si>
  <si>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</si>
  <si>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</si>
  <si>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</si>
  <si>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</si>
  <si>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</si>
  <si>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</si>
  <si>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</si>
  <si>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</si>
  <si>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</si>
  <si>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</si>
  <si>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</si>
  <si>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</si>
  <si>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</si>
  <si>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</si>
  <si>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</si>
  <si>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</si>
  <si>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</si>
  <si>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</si>
  <si>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</si>
  <si>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</si>
  <si>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</si>
  <si>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</si>
  <si>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</si>
  <si>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</si>
  <si>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</si>
  <si>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</si>
  <si>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</si>
  <si>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</si>
  <si>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</si>
  <si>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</si>
  <si>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</si>
  <si>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</si>
  <si>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</si>
  <si>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</si>
  <si>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</si>
  <si>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</si>
  <si>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</si>
  <si>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</si>
  <si>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</si>
  <si>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</si>
  <si>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</si>
  <si>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</si>
  <si>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</si>
  <si>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</si>
  <si>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</si>
  <si>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</si>
  <si>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</si>
  <si>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</si>
  <si>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</si>
  <si>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</si>
  <si>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</si>
  <si>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</si>
  <si>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</si>
  <si>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</si>
  <si>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</si>
  <si>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</si>
  <si>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</si>
  <si>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</si>
  <si>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</si>
  <si>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</si>
  <si>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</si>
  <si>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</si>
  <si>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</si>
  <si>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</si>
  <si>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</si>
  <si>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</si>
  <si>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</si>
  <si>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</si>
  <si>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</si>
  <si>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</si>
  <si>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</si>
  <si>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</si>
  <si>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</si>
  <si>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</si>
  <si>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</si>
  <si>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</si>
  <si>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</si>
  <si>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</si>
  <si>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</si>
  <si>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</si>
  <si>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</si>
  <si>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</si>
  <si>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</si>
  <si>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</si>
  <si>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</si>
  <si>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</si>
  <si>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</si>
  <si>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</si>
  <si>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</si>
  <si>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</si>
  <si>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</si>
  <si>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</si>
  <si>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</si>
  <si>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</si>
  <si>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</si>
  <si>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</si>
  <si>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</si>
  <si>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</si>
  <si>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</si>
  <si>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</si>
  <si>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</si>
  <si>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</si>
  <si>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</si>
  <si>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</si>
  <si>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</si>
  <si>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</si>
  <si>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</si>
  <si>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</si>
  <si>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</si>
  <si>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</si>
  <si>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</si>
  <si>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</si>
  <si>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</si>
  <si>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</si>
  <si>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</si>
  <si>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</si>
  <si>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</si>
  <si>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</si>
  <si>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</si>
  <si>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</si>
  <si>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</si>
  <si>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</si>
  <si>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</si>
  <si>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</si>
  <si>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</si>
  <si>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</si>
  <si>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</si>
  <si>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</si>
  <si>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</si>
  <si>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</si>
  <si>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</si>
  <si>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</si>
  <si>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</si>
  <si>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</si>
  <si>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</si>
  <si>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</si>
  <si>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</si>
  <si>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</si>
  <si>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</si>
  <si>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</si>
  <si>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</si>
  <si>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</si>
  <si>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</si>
  <si>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</si>
  <si>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</si>
  <si>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</si>
  <si>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</si>
  <si>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</si>
  <si>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</si>
  <si>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</si>
  <si>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</si>
  <si>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</si>
  <si>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</si>
  <si>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</si>
  <si>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</si>
  <si>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</si>
  <si>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</si>
  <si>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</si>
  <si>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</si>
  <si>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</si>
  <si>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</si>
  <si>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</si>
  <si>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</si>
  <si>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</si>
  <si>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</si>
  <si>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</si>
  <si>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</si>
  <si>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</si>
  <si>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</si>
  <si>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</si>
  <si>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</si>
  <si>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</si>
  <si>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</si>
  <si>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</si>
  <si>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</si>
  <si>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</si>
  <si>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</si>
  <si>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</si>
  <si>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</si>
  <si>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</si>
  <si>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</si>
  <si>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</si>
  <si>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</si>
  <si>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</si>
  <si>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</si>
  <si>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</si>
  <si>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</si>
  <si>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</si>
  <si>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</si>
  <si>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</si>
  <si>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</si>
  <si>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</si>
  <si>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</si>
  <si>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</si>
  <si>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</si>
  <si>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</si>
  <si>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</si>
  <si>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</si>
  <si>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</si>
  <si>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</si>
  <si>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</si>
  <si>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</si>
  <si>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</si>
  <si>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</si>
  <si>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</si>
  <si>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</si>
  <si>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</si>
  <si>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</si>
  <si>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</si>
  <si>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</si>
  <si>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</si>
  <si>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</si>
  <si>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</si>
  <si>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</si>
  <si>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</si>
  <si>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</si>
  <si>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</si>
  <si>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</si>
  <si>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</si>
  <si>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</si>
  <si>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</si>
  <si>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</si>
  <si>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</si>
  <si>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</si>
  <si>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</si>
  <si>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</si>
  <si>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</si>
  <si>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</si>
  <si>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</si>
  <si>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</si>
  <si>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</si>
  <si>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</si>
  <si>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</si>
  <si>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</si>
  <si>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</si>
  <si>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</si>
  <si>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</si>
  <si>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</si>
  <si>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</si>
  <si>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</si>
  <si>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</si>
  <si>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</si>
  <si>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</si>
  <si>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</si>
  <si>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</si>
  <si>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</si>
  <si>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</si>
  <si>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</si>
  <si>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</si>
  <si>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</si>
  <si>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</si>
  <si>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</si>
  <si>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</si>
  <si>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</si>
  <si>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</si>
  <si>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</si>
  <si>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</si>
  <si>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</si>
  <si>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</si>
  <si>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</si>
  <si>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</si>
  <si>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</si>
  <si>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</si>
  <si>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</si>
  <si>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</si>
  <si>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</si>
  <si>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</si>
  <si>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</si>
  <si>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</si>
  <si>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</si>
  <si>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</si>
  <si>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</si>
  <si>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</si>
  <si>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</si>
  <si>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</si>
  <si>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</si>
  <si>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</si>
  <si>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</si>
  <si>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</si>
  <si>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</si>
  <si>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</si>
  <si>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</si>
  <si>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</si>
  <si>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</si>
  <si>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</si>
  <si>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</si>
  <si>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</si>
  <si>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</si>
  <si>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</si>
  <si>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</si>
  <si>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</si>
  <si>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</si>
  <si>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</si>
  <si>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</si>
  <si>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</si>
  <si>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</si>
  <si>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</si>
  <si>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</si>
  <si>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</si>
  <si>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</si>
  <si>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</si>
  <si>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</si>
  <si>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</si>
  <si>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</si>
  <si>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</si>
  <si>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</si>
  <si>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</si>
  <si>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</si>
  <si>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</si>
  <si>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</si>
  <si>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</si>
  <si>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</si>
  <si>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</si>
  <si>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</si>
  <si>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</si>
  <si>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</si>
  <si>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</si>
  <si>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</si>
  <si>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</si>
  <si>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</si>
  <si>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</si>
  <si>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</si>
  <si>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</si>
  <si>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</si>
  <si>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</si>
  <si>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</si>
  <si>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</si>
  <si>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</si>
  <si>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</si>
  <si>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</si>
  <si>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</si>
  <si>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</si>
  <si>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</si>
  <si>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</si>
  <si>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</si>
  <si>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</si>
  <si>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</si>
  <si>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</si>
  <si>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</si>
  <si>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</si>
  <si>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</si>
  <si>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</si>
  <si>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</si>
  <si>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</si>
  <si>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</si>
  <si>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</si>
  <si>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</si>
  <si>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</si>
  <si>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</si>
  <si>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</si>
  <si>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</si>
  <si>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</si>
  <si>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</si>
  <si>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</si>
  <si>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</si>
  <si>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</si>
  <si>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</si>
  <si>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</si>
  <si>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</si>
  <si>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</si>
  <si>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</si>
  <si>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</si>
  <si>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</si>
  <si>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</si>
  <si>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</si>
  <si>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</si>
  <si>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</si>
  <si>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</si>
  <si>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</si>
  <si>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</si>
  <si>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</si>
  <si>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</si>
  <si>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</si>
  <si>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</si>
  <si>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</si>
  <si>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</si>
  <si>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</si>
  <si>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</si>
  <si>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</si>
  <si>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</si>
  <si>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</si>
  <si>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</si>
  <si>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</si>
  <si>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</si>
  <si>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</si>
  <si>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</si>
  <si>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</si>
  <si>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</si>
  <si>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</si>
  <si>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</si>
  <si>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</si>
  <si>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</si>
  <si>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</si>
  <si>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</si>
  <si>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</si>
  <si>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</si>
  <si>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</si>
  <si>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</si>
  <si>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</si>
  <si>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</si>
  <si>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</si>
  <si>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</si>
  <si>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</si>
  <si>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</si>
  <si>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</si>
  <si>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</si>
  <si>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</si>
  <si>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</si>
  <si>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</si>
  <si>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</si>
  <si>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</si>
  <si>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</si>
  <si>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</si>
  <si>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</si>
  <si>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</si>
  <si>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</si>
  <si>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</si>
  <si>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</si>
  <si>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</si>
  <si>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</si>
  <si>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</si>
  <si>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</si>
  <si>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</si>
  <si>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</si>
  <si>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</si>
  <si>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</si>
  <si>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</si>
  <si>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</si>
  <si>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</si>
  <si>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</si>
  <si>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</si>
  <si>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</si>
  <si>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</si>
  <si>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</si>
  <si>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</si>
  <si>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</si>
  <si>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</si>
  <si>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</si>
  <si>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</si>
  <si>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</si>
  <si>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</si>
  <si>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</si>
  <si>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</si>
  <si>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</si>
  <si>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</si>
  <si>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</si>
  <si>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</si>
  <si>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</si>
  <si>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</si>
  <si>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</si>
  <si>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</si>
  <si>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</si>
  <si>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</si>
  <si>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</si>
  <si>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</si>
  <si>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</si>
  <si>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</si>
  <si>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</si>
  <si>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</si>
  <si>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</si>
  <si>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</si>
  <si>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</si>
  <si>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</si>
  <si>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</si>
  <si>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</si>
  <si>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</si>
  <si>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</si>
  <si>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</si>
  <si>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</si>
  <si>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</si>
  <si>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</si>
  <si>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</si>
  <si>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</si>
  <si>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</si>
  <si>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</si>
  <si>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</si>
  <si>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</si>
  <si>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</si>
  <si>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</si>
  <si>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</si>
  <si>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</si>
  <si>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</si>
  <si>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</si>
  <si>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</si>
  <si>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</si>
  <si>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</si>
  <si>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</si>
  <si>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</si>
  <si>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</si>
  <si>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</si>
  <si>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</si>
  <si>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</si>
  <si>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</si>
  <si>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</si>
  <si>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</si>
  <si>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</si>
  <si>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</si>
  <si>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</si>
  <si>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</si>
  <si>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</si>
  <si>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</si>
  <si>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</si>
  <si>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</si>
  <si>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</si>
  <si>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</si>
  <si>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</si>
  <si>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</si>
  <si>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</si>
  <si>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</si>
  <si>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</si>
  <si>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</si>
  <si>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</si>
  <si>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</si>
  <si>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</si>
  <si>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</si>
  <si>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</si>
  <si>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</si>
  <si>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</si>
  <si>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</si>
  <si>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</si>
  <si>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</si>
  <si>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</si>
  <si>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</si>
  <si>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</si>
  <si>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</si>
  <si>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</si>
  <si>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</si>
  <si>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</si>
  <si>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</si>
  <si>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</si>
  <si>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</si>
  <si>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</si>
  <si>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</si>
  <si>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</si>
  <si>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</si>
  <si>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</si>
  <si>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</si>
  <si>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</si>
  <si>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</si>
  <si>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</si>
  <si>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</si>
  <si>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</si>
  <si>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</si>
  <si>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</si>
  <si>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</si>
  <si>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</si>
  <si>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</si>
  <si>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</si>
  <si>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</si>
  <si>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</si>
  <si>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</si>
  <si>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</si>
  <si>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</si>
  <si>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</si>
  <si>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</si>
  <si>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</si>
  <si>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</si>
  <si>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</si>
  <si>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</si>
  <si>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</si>
  <si>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</si>
  <si>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</si>
  <si>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</si>
  <si>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</si>
  <si>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</si>
  <si>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</si>
  <si>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</si>
  <si>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</si>
  <si>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</si>
  <si>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</si>
  <si>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</si>
  <si>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</si>
  <si>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</si>
  <si>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</si>
  <si>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</si>
  <si>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</si>
  <si>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</si>
  <si>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</si>
  <si>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</si>
  <si>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</si>
  <si>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</si>
  <si>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</si>
  <si>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</si>
  <si>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</si>
  <si>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</si>
  <si>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</si>
  <si>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</si>
  <si>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</si>
  <si>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</si>
  <si>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</si>
  <si>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</si>
  <si>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</si>
  <si>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</si>
  <si>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</si>
  <si>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</si>
  <si>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</si>
  <si>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</si>
  <si>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</si>
  <si>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</si>
  <si>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</si>
  <si>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</si>
  <si>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</si>
  <si>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</si>
  <si>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</si>
  <si>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</si>
  <si>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</si>
  <si>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</si>
  <si>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</si>
  <si>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</si>
  <si>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</si>
  <si>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</si>
  <si>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</si>
  <si>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</si>
  <si>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</si>
  <si>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</si>
  <si>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</si>
  <si>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</si>
  <si>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</si>
  <si>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</si>
  <si>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</si>
  <si>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</si>
  <si>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</si>
  <si>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</si>
  <si>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</si>
  <si>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</si>
  <si>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</si>
  <si>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</si>
  <si>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</si>
  <si>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</si>
  <si>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</si>
  <si>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</si>
  <si>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</si>
  <si>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</si>
  <si>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</si>
  <si>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</si>
  <si>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</si>
  <si>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</si>
  <si>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</si>
  <si>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</si>
  <si>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</si>
  <si>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</si>
  <si>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</si>
  <si>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</si>
  <si>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</si>
  <si>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</si>
  <si>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</si>
  <si>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</si>
  <si>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</si>
  <si>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</si>
  <si>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</si>
  <si>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</si>
  <si>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</si>
  <si>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</si>
  <si>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</si>
  <si>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</si>
  <si>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</si>
  <si>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</si>
  <si>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</si>
  <si>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</si>
  <si>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</si>
  <si>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</si>
  <si>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</si>
  <si>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</si>
  <si>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</si>
  <si>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</si>
  <si>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</si>
  <si>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</si>
  <si>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</si>
  <si>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</si>
  <si>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</si>
  <si>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</si>
  <si>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</si>
  <si>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</si>
  <si>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</si>
  <si>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</si>
  <si>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</si>
  <si>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</si>
  <si>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</si>
  <si>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</si>
  <si>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</si>
  <si>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</si>
  <si>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</si>
  <si>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</si>
  <si>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</si>
  <si>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</si>
  <si>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</si>
  <si>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</si>
  <si>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</si>
  <si>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</si>
  <si>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</si>
  <si>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</si>
  <si>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</si>
  <si>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</si>
  <si>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</si>
  <si>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</si>
  <si>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</si>
  <si>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</si>
  <si>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</si>
  <si>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</si>
  <si>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</si>
  <si>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</si>
  <si>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</si>
  <si>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</si>
  <si>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</si>
  <si>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</si>
  <si>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</si>
  <si>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</si>
  <si>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</si>
  <si>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</si>
  <si>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</si>
  <si>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</si>
  <si>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</si>
  <si>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</si>
  <si>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</si>
  <si>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</si>
  <si>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</si>
  <si>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</si>
  <si>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</si>
  <si>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</si>
  <si>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</si>
  <si>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</si>
  <si>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</si>
  <si>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</si>
  <si>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</si>
  <si>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</si>
  <si>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</si>
  <si>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</si>
  <si>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</si>
  <si>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</si>
  <si>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</si>
  <si>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</si>
  <si>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</si>
  <si>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</si>
  <si>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</si>
  <si>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</si>
  <si>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</si>
  <si>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</si>
  <si>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</si>
  <si>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</si>
  <si>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</si>
  <si>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</si>
  <si>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</si>
  <si>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</si>
  <si>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</si>
  <si>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</si>
  <si>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</si>
  <si>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</si>
  <si>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</si>
  <si>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</si>
  <si>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</si>
  <si>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</si>
  <si>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</si>
  <si>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</si>
  <si>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</si>
  <si>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</si>
  <si>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</si>
  <si>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</si>
  <si>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</si>
  <si>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</si>
  <si>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</si>
  <si>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</si>
  <si>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</si>
  <si>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</si>
  <si>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</si>
  <si>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</si>
  <si>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</si>
  <si>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</si>
  <si>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</si>
  <si>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</si>
  <si>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</si>
  <si>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</si>
  <si>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</si>
  <si>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</si>
  <si>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</si>
  <si>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</si>
  <si>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</si>
  <si>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</si>
  <si>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</si>
  <si>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</si>
  <si>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</si>
  <si>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</si>
  <si>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</si>
  <si>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</si>
  <si>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</si>
  <si>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</si>
  <si>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</si>
  <si>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</si>
  <si>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</si>
  <si>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</si>
  <si>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</si>
  <si>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</si>
  <si>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</si>
  <si>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</si>
  <si>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</si>
  <si>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</si>
  <si>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</si>
  <si>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</si>
  <si>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</si>
  <si>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</si>
  <si>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</si>
  <si>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</si>
  <si>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</si>
  <si>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</si>
  <si>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</si>
  <si>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</si>
  <si>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</si>
  <si>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</si>
  <si>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</si>
  <si>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</si>
  <si>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</si>
  <si>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</si>
  <si>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</si>
  <si>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</si>
  <si>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</si>
  <si>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</si>
  <si>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</si>
  <si>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</si>
  <si>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</si>
  <si>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</si>
  <si>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</si>
  <si>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</si>
  <si>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</si>
  <si>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</si>
  <si>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</si>
  <si>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</si>
  <si>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</si>
  <si>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</si>
  <si>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</si>
  <si>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</si>
  <si>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</si>
  <si>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</si>
  <si>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</si>
  <si>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</si>
  <si>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</si>
  <si>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</si>
  <si>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</si>
  <si>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</si>
  <si>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</si>
  <si>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</si>
  <si>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</si>
  <si>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</si>
  <si>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</si>
  <si>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</si>
  <si>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</si>
  <si>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</si>
  <si>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</si>
  <si>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</si>
  <si>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</si>
  <si>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</si>
  <si>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</si>
  <si>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</si>
  <si>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</si>
  <si>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</si>
  <si>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</si>
  <si>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</si>
  <si>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</si>
  <si>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</si>
  <si>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</si>
  <si>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</si>
  <si>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</si>
  <si>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</si>
  <si>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</si>
  <si>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</si>
  <si>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</si>
  <si>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</si>
  <si>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</si>
  <si>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</si>
  <si>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</si>
  <si>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</si>
  <si>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</si>
  <si>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</si>
  <si>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</si>
  <si>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</si>
  <si>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</si>
  <si>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</si>
  <si>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</si>
  <si>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</si>
  <si>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</si>
  <si>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</si>
  <si>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</si>
  <si>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</si>
  <si>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</si>
  <si>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</si>
  <si>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</si>
  <si>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</si>
  <si>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</si>
  <si>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</si>
  <si>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</si>
  <si>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</si>
  <si>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</si>
  <si>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</si>
  <si>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</si>
  <si>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</si>
  <si>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</si>
  <si>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</si>
  <si>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</si>
  <si>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</si>
  <si>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</si>
  <si>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</si>
  <si>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</si>
  <si>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</si>
  <si>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</si>
  <si>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</si>
  <si>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</si>
  <si>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</si>
  <si>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</si>
  <si>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</si>
  <si>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</si>
  <si>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</si>
  <si>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</si>
  <si>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</si>
  <si>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</si>
  <si>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</si>
  <si>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</si>
  <si>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</si>
  <si>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</si>
  <si>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</si>
  <si>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</si>
  <si>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</si>
  <si>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</si>
  <si>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</si>
  <si>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</si>
  <si>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</si>
  <si>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</si>
  <si>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</si>
  <si>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</si>
  <si>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</si>
  <si>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</si>
  <si>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</si>
  <si>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</si>
  <si>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</si>
  <si>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</si>
  <si>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</si>
  <si>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</si>
  <si>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</si>
  <si>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</si>
  <si>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</si>
  <si>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</si>
  <si>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</si>
  <si>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</si>
  <si>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</si>
  <si>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</si>
  <si>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</si>
  <si>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</si>
  <si>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</si>
  <si>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</si>
  <si>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</si>
  <si>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</si>
  <si>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</si>
  <si>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</si>
  <si>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</si>
  <si>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</si>
  <si>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</si>
  <si>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</si>
  <si>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</si>
  <si>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</si>
  <si>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</si>
  <si>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</si>
  <si>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</si>
  <si>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</si>
  <si>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</si>
  <si>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</si>
  <si>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</si>
  <si>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</si>
  <si>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</si>
  <si>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</si>
  <si>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</si>
  <si>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</si>
  <si>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</si>
  <si>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</si>
  <si>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</si>
  <si>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</si>
  <si>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</si>
  <si>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</si>
  <si>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</si>
  <si>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</si>
  <si>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</si>
  <si>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</si>
  <si>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</si>
  <si>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</si>
  <si>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</si>
  <si>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</si>
  <si>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</si>
  <si>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</si>
  <si>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</si>
  <si>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</si>
  <si>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</si>
  <si>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</si>
  <si>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</si>
  <si>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</si>
  <si>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</si>
  <si>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</si>
  <si>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</si>
  <si>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</si>
  <si>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</si>
  <si>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</si>
  <si>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</si>
  <si>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</si>
  <si>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</si>
  <si>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</si>
  <si>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</si>
  <si>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</si>
  <si>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</si>
  <si>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</si>
  <si>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</si>
  <si>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</si>
  <si>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</si>
  <si>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</si>
  <si>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</si>
  <si>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</si>
  <si>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</si>
  <si>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</si>
  <si>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</si>
  <si>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</si>
  <si>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</si>
  <si>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</si>
  <si>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</si>
  <si>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</si>
  <si>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</si>
  <si>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</si>
  <si>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</si>
  <si>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</si>
  <si>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</si>
  <si>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</si>
  <si>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</si>
  <si>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</si>
  <si>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</si>
  <si>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</si>
  <si>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</si>
  <si>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</si>
  <si>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</si>
  <si>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</si>
  <si>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</si>
  <si>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</si>
  <si>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</si>
  <si>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</si>
  <si>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</si>
  <si>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</si>
  <si>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</si>
  <si>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</si>
  <si>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</si>
  <si>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</si>
  <si>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</si>
  <si>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</si>
  <si>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</si>
  <si>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</si>
  <si>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</si>
  <si>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</si>
  <si>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</si>
  <si>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</si>
  <si>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</si>
  <si>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</si>
  <si>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</si>
  <si>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</si>
  <si>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</si>
  <si>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</si>
  <si>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</si>
  <si>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</si>
  <si>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</si>
  <si>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</si>
  <si>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</si>
  <si>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</si>
  <si>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</si>
  <si>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</si>
  <si>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</si>
  <si>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</si>
  <si>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</si>
  <si>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</si>
  <si>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</si>
  <si>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</si>
  <si>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</si>
  <si>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</si>
  <si>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</si>
  <si>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</si>
  <si>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</si>
  <si>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</si>
  <si>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</si>
  <si>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</si>
  <si>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</si>
  <si>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</si>
  <si>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</si>
  <si>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</si>
  <si>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</si>
  <si>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</si>
  <si>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</si>
  <si>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</si>
  <si>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</si>
  <si>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</si>
  <si>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</si>
  <si>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</si>
  <si>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</si>
  <si>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</si>
  <si>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</si>
  <si>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</si>
  <si>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</si>
  <si>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</si>
  <si>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</si>
  <si>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</si>
  <si>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</si>
  <si>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</si>
  <si>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</si>
  <si>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</si>
  <si>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</si>
  <si>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</si>
  <si>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</si>
  <si>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</si>
  <si>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</si>
  <si>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</si>
  <si>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</si>
  <si>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</si>
  <si>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</si>
  <si>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</si>
  <si>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</si>
  <si>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</si>
  <si>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</si>
  <si>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</si>
  <si>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</si>
  <si>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</si>
  <si>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</si>
  <si>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</si>
  <si>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</si>
  <si>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</si>
  <si>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</si>
  <si>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</si>
  <si>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</si>
  <si>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</si>
  <si>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</si>
  <si>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</si>
  <si>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</si>
  <si>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</si>
  <si>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</si>
  <si>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</si>
  <si>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</si>
  <si>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</si>
  <si>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</si>
  <si>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</si>
  <si>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</si>
  <si>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</si>
  <si>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</si>
  <si>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</si>
  <si>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</si>
  <si>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</si>
  <si>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</si>
  <si>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</si>
  <si>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</si>
  <si>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</si>
  <si>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</si>
  <si>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</si>
  <si>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</si>
  <si>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</si>
  <si>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</si>
  <si>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</si>
  <si>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</si>
  <si>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</si>
  <si>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</si>
  <si>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</si>
  <si>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</si>
  <si>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</si>
  <si>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</si>
  <si>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</si>
  <si>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</si>
  <si>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</si>
  <si>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</si>
  <si>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</si>
  <si>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</si>
  <si>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</si>
  <si>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</si>
  <si>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</si>
  <si>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</si>
  <si>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</si>
  <si>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</si>
  <si>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</si>
  <si>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</si>
  <si>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</si>
  <si>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</si>
  <si>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</si>
  <si>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</si>
  <si>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</si>
  <si>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</si>
  <si>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</si>
  <si>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</si>
  <si>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</si>
  <si>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</si>
  <si>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</si>
  <si>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</si>
  <si>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</si>
  <si>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</si>
  <si>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</si>
  <si>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</si>
  <si>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</si>
  <si>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</si>
  <si>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</si>
  <si>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</si>
  <si>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</si>
  <si>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</si>
  <si>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</si>
  <si>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</si>
  <si>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</si>
  <si>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</si>
  <si>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</si>
  <si>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</si>
  <si>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</si>
  <si>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</si>
  <si>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</si>
  <si>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</si>
  <si>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</si>
  <si>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</si>
  <si>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</si>
  <si>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</si>
  <si>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</si>
  <si>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</si>
  <si>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</si>
  <si>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</si>
  <si>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</si>
  <si>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</si>
  <si>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</si>
  <si>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</si>
  <si>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</si>
  <si>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</si>
  <si>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</si>
  <si>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</si>
  <si>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</si>
  <si>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</si>
  <si>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</si>
  <si>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</si>
  <si>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</si>
  <si>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</si>
  <si>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</si>
  <si>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</si>
  <si>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</si>
  <si>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</si>
  <si>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</si>
  <si>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</si>
  <si>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</si>
  <si>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</si>
  <si>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</si>
  <si>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</si>
  <si>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</si>
  <si>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</si>
  <si>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</si>
  <si>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</si>
  <si>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</si>
  <si>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</si>
  <si>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</si>
  <si>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</si>
  <si>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</si>
  <si>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</si>
  <si>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</si>
  <si>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</si>
  <si>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</si>
  <si>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</si>
  <si>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</si>
  <si>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</si>
  <si>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</si>
  <si>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</si>
  <si>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</si>
  <si>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</si>
  <si>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</si>
  <si>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</si>
  <si>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</si>
  <si>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</si>
  <si>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</si>
  <si>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</si>
  <si>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</si>
  <si>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</si>
  <si>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</si>
  <si>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</si>
  <si>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</si>
  <si>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</si>
  <si>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</si>
  <si>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</si>
  <si>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</si>
  <si>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</si>
  <si>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</si>
  <si>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</si>
  <si>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</si>
  <si>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</si>
  <si>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</si>
  <si>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</si>
  <si>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</si>
  <si>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</si>
  <si>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</si>
  <si>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</si>
  <si>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</si>
  <si>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</si>
  <si>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</si>
  <si>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</si>
  <si>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</si>
  <si>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</si>
  <si>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</si>
  <si>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</si>
  <si>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</si>
  <si>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</si>
  <si>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</si>
  <si>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</si>
  <si>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</si>
  <si>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</si>
  <si>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</si>
  <si>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</si>
  <si>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</si>
  <si>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</si>
  <si>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</si>
  <si>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</si>
  <si>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</si>
  <si>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</si>
  <si>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</si>
  <si>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</si>
  <si>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</si>
  <si>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</si>
  <si>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</si>
  <si>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</si>
  <si>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</si>
  <si>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</si>
  <si>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</si>
  <si>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</si>
  <si>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</si>
  <si>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</si>
  <si>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</si>
  <si>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</si>
  <si>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</si>
  <si>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</si>
  <si>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</si>
  <si>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</si>
  <si>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</si>
  <si>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</si>
  <si>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</si>
  <si>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</si>
  <si>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</si>
  <si>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</si>
  <si>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</si>
  <si>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</si>
  <si>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</si>
  <si>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</si>
  <si>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</si>
  <si>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</si>
  <si>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</si>
  <si>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</si>
  <si>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</si>
  <si>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</si>
  <si>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</si>
  <si>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</si>
  <si>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</si>
  <si>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</si>
  <si>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</si>
  <si>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</si>
  <si>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</si>
  <si>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</si>
  <si>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</si>
  <si>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</si>
  <si>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</si>
  <si>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</si>
  <si>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</si>
  <si>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</si>
  <si>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</si>
  <si>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</si>
  <si>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</si>
  <si>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</si>
  <si>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</si>
  <si>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</si>
  <si>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</si>
  <si>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</si>
  <si>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</si>
  <si>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</si>
  <si>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</si>
  <si>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</si>
  <si>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</si>
  <si>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</si>
  <si>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</si>
  <si>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</si>
  <si>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</si>
  <si>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</si>
  <si>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</si>
  <si>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</si>
  <si>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</si>
  <si>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</si>
  <si>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</si>
  <si>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</si>
  <si>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</si>
  <si>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</si>
  <si>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</si>
  <si>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</si>
  <si>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</si>
  <si>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</si>
  <si>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</si>
  <si>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</si>
  <si>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</si>
  <si>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</si>
  <si>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</si>
  <si>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</si>
  <si>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</si>
  <si>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</si>
  <si>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</si>
  <si>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</si>
  <si>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</si>
  <si>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</si>
  <si>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</si>
  <si>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</si>
  <si>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</si>
  <si>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</si>
  <si>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</si>
  <si>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</si>
  <si>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</si>
  <si>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</si>
  <si>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</si>
  <si>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</si>
  <si>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</si>
  <si>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</si>
  <si>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</si>
  <si>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</si>
  <si>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</si>
  <si>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</si>
  <si>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</si>
  <si>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</si>
  <si>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</si>
  <si>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</si>
  <si>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</si>
  <si>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</si>
  <si>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</si>
  <si>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</si>
  <si>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</si>
  <si>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</si>
  <si>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</si>
  <si>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</si>
  <si>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</si>
  <si>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</si>
  <si>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</si>
  <si>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</si>
  <si>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</si>
  <si>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</si>
  <si>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</si>
  <si>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</si>
  <si>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</si>
  <si>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</si>
  <si>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</si>
  <si>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</si>
  <si>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</si>
  <si>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</si>
  <si>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</si>
  <si>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</si>
  <si>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</si>
  <si>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</si>
  <si>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</si>
  <si>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</si>
  <si>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</si>
  <si>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</si>
  <si>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</si>
  <si>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</si>
  <si>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</si>
  <si>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</si>
  <si>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</si>
  <si>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</si>
  <si>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</si>
  <si>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</si>
  <si>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</si>
  <si>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</si>
  <si>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</si>
  <si>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</si>
  <si>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</si>
  <si>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</si>
  <si>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</si>
  <si>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</si>
  <si>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</si>
  <si>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</si>
  <si>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</si>
  <si>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</si>
  <si>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</si>
  <si>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</si>
  <si>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</si>
  <si>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</si>
  <si>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</si>
  <si>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</si>
  <si>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</si>
  <si>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</si>
  <si>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</si>
  <si>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</si>
  <si>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</si>
  <si>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</si>
  <si>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</si>
  <si>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</si>
  <si>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</si>
  <si>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</si>
  <si>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</si>
  <si>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</si>
  <si>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</si>
  <si>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</si>
  <si>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</si>
  <si>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</si>
  <si>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</si>
  <si>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</si>
  <si>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</si>
  <si>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</si>
  <si>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</si>
  <si>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</si>
  <si>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</si>
  <si>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</si>
  <si>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</si>
  <si>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</si>
  <si>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</si>
  <si>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</si>
  <si>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</si>
  <si>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</si>
  <si>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</si>
  <si>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</si>
  <si>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</si>
  <si>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</si>
  <si>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</si>
  <si>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</si>
  <si>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</si>
  <si>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</si>
  <si>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</si>
  <si>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</si>
  <si>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</si>
  <si>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</si>
  <si>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</si>
  <si>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</si>
  <si>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</si>
  <si>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</si>
  <si>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</si>
  <si>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</si>
  <si>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</si>
  <si>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</si>
  <si>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</si>
  <si>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</si>
  <si>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</si>
  <si>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</si>
  <si>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</si>
  <si>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</si>
  <si>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</si>
  <si>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</si>
  <si>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</si>
  <si>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</si>
  <si>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</si>
  <si>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</si>
  <si>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</si>
  <si>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</si>
  <si>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</si>
  <si>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</si>
  <si>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</si>
  <si>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</si>
  <si>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</si>
  <si>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</si>
  <si>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</si>
  <si>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</si>
  <si>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</si>
  <si>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</si>
  <si>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</si>
  <si>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</si>
  <si>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</si>
  <si>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</si>
  <si>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</si>
  <si>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</si>
  <si>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</si>
  <si>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</si>
  <si>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</si>
  <si>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</si>
  <si>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</si>
  <si>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</si>
  <si>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</si>
  <si>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</si>
  <si>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</si>
  <si>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</si>
  <si>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</si>
  <si>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</si>
  <si>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</si>
  <si>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</si>
  <si>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</si>
  <si>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</si>
  <si>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</si>
  <si>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</si>
  <si>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</si>
  <si>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</si>
  <si>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</si>
  <si>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</si>
  <si>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</si>
  <si>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</si>
  <si>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</si>
  <si>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</si>
  <si>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</si>
  <si>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</si>
  <si>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</si>
  <si>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</si>
  <si>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</si>
  <si>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</si>
  <si>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</si>
  <si>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</si>
  <si>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</si>
  <si>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</si>
  <si>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</si>
  <si>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</si>
  <si>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</si>
  <si>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</si>
  <si>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</si>
  <si>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</si>
  <si>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</si>
  <si>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</si>
  <si>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</si>
  <si>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</si>
  <si>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</si>
  <si>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</si>
  <si>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</si>
  <si>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</si>
  <si>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</si>
  <si>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</si>
  <si>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</si>
  <si>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</si>
  <si>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</si>
  <si>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</si>
  <si>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</si>
  <si>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</si>
  <si>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</si>
  <si>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</si>
  <si>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</si>
  <si>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</si>
  <si>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</si>
  <si>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</si>
  <si>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</si>
  <si>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</si>
  <si>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</si>
  <si>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</si>
  <si>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</si>
  <si>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</si>
  <si>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</si>
  <si>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</si>
  <si>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</si>
  <si>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</si>
  <si>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</si>
  <si>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</si>
  <si>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</si>
  <si>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</si>
  <si>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</si>
  <si>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</si>
  <si>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</si>
  <si>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</si>
  <si>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</si>
  <si>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</si>
  <si>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</si>
  <si>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</si>
  <si>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</si>
  <si>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</si>
  <si>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</si>
  <si>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</si>
  <si>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</si>
  <si>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</si>
  <si>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</si>
  <si>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</si>
  <si>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</si>
  <si>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</si>
  <si>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</si>
  <si>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</si>
  <si>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</si>
  <si>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</si>
  <si>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</si>
  <si>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</si>
  <si>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</si>
  <si>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</si>
  <si>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</si>
  <si>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</si>
  <si>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</si>
  <si>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</si>
  <si>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</si>
  <si>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</si>
  <si>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</si>
  <si>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</si>
  <si>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</si>
  <si>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</si>
  <si>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</si>
  <si>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</si>
  <si>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</si>
  <si>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</si>
  <si>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</si>
  <si>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</si>
  <si>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</si>
  <si>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</si>
  <si>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</si>
  <si>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</si>
  <si>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</si>
  <si>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</si>
  <si>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</si>
  <si>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</si>
  <si>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</si>
  <si>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</si>
  <si>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</si>
  <si>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</si>
  <si>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</si>
  <si>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</si>
  <si>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</si>
  <si>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</si>
  <si>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</si>
  <si>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</si>
  <si>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</si>
  <si>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</si>
  <si>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</si>
  <si>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</si>
  <si>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</si>
  <si>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</si>
  <si>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</si>
  <si>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</si>
  <si>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</si>
  <si>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</si>
  <si>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</si>
  <si>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</si>
  <si>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</si>
  <si>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</si>
  <si>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</si>
  <si>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</si>
  <si>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</si>
  <si>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</si>
  <si>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</si>
  <si>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</si>
  <si>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</si>
  <si>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</si>
  <si>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</si>
  <si>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</si>
  <si>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</si>
  <si>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</si>
  <si>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</si>
  <si>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</si>
  <si>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</si>
  <si>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</si>
  <si>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</si>
  <si>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</si>
  <si>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</si>
  <si>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</si>
  <si>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</si>
  <si>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</si>
  <si>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</si>
  <si>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</si>
  <si>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</si>
  <si>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</si>
  <si>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</si>
  <si>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</si>
  <si>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</si>
  <si>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</si>
  <si>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</si>
  <si>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</si>
  <si>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</si>
  <si>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</si>
  <si>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</si>
  <si>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</si>
  <si>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</si>
  <si>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</si>
  <si>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</si>
  <si>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</si>
  <si>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</si>
  <si>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</si>
  <si>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</si>
  <si>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</si>
  <si>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</si>
  <si>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</si>
  <si>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</si>
  <si>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</si>
  <si>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</si>
  <si>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</si>
  <si>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</si>
  <si>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</si>
  <si>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</si>
  <si>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</si>
  <si>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</si>
  <si>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</si>
  <si>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</si>
  <si>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</si>
  <si>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</si>
  <si>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</si>
  <si>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</si>
  <si>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</si>
  <si>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</si>
  <si>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</si>
  <si>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</si>
  <si>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</si>
  <si>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</si>
  <si>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</si>
  <si>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</si>
  <si>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</si>
  <si>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</si>
  <si>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</si>
  <si>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</si>
  <si>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</si>
  <si>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</si>
  <si>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</si>
  <si>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</si>
  <si>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</si>
  <si>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</si>
  <si>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</si>
  <si>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</si>
  <si>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</si>
  <si>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</si>
  <si>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</si>
  <si>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</si>
  <si>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</si>
  <si>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</si>
  <si>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</si>
  <si>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</si>
  <si>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</si>
  <si>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</si>
  <si>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</si>
  <si>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</si>
  <si>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</si>
  <si>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</si>
  <si>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</si>
  <si>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</si>
  <si>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</si>
  <si>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</si>
  <si>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</si>
  <si>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</si>
  <si>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</si>
  <si>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</si>
  <si>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</si>
  <si>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</si>
  <si>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</si>
  <si>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</si>
  <si>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</si>
  <si>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</si>
  <si>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</si>
  <si>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</si>
  <si>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</si>
  <si>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</si>
  <si>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</si>
  <si>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</si>
  <si>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</si>
  <si>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</si>
  <si>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</si>
  <si>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</si>
  <si>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</si>
  <si>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</si>
  <si>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</si>
  <si>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</si>
  <si>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</si>
  <si>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</si>
  <si>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</si>
  <si>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</si>
  <si>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</si>
  <si>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</si>
  <si>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</si>
  <si>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</si>
  <si>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</si>
  <si>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</si>
  <si>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</si>
  <si>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</si>
  <si>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</si>
  <si>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</si>
  <si>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</si>
  <si>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</si>
  <si>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</si>
  <si>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</si>
  <si>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</si>
  <si>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</si>
  <si>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</si>
  <si>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</si>
  <si>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</si>
  <si>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</si>
  <si>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</si>
  <si>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</si>
  <si>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</si>
  <si>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</si>
  <si>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</si>
  <si>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</si>
  <si>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</si>
  <si>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</si>
  <si>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</si>
  <si>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</si>
  <si>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</si>
  <si>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</si>
  <si>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</si>
  <si>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</si>
  <si>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</si>
  <si>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</si>
  <si>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</si>
  <si>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</si>
  <si>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</si>
  <si>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</si>
  <si>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</si>
  <si>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</si>
  <si>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</si>
  <si>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</si>
  <si>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</si>
  <si>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</si>
  <si>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</si>
  <si>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</si>
  <si>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</si>
  <si>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</si>
  <si>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</si>
  <si>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</si>
  <si>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</si>
  <si>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</si>
  <si>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</si>
  <si>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</si>
  <si>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</si>
  <si>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</si>
  <si>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</si>
  <si>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</si>
  <si>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</si>
  <si>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</si>
  <si>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</si>
  <si>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</si>
  <si>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</si>
  <si>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</si>
  <si>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</si>
  <si>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</si>
  <si>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</si>
  <si>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</si>
  <si>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</si>
  <si>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</si>
  <si>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</si>
  <si>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</si>
  <si>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</si>
  <si>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</si>
  <si>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</si>
  <si>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</si>
  <si>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</si>
  <si>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</si>
  <si>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</si>
  <si>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</si>
  <si>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</si>
  <si>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</si>
  <si>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</si>
  <si>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</si>
  <si>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</si>
  <si>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</si>
  <si>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</si>
  <si>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</si>
  <si>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</si>
  <si>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</si>
  <si>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</si>
  <si>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</si>
  <si>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</si>
  <si>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</si>
  <si>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</si>
  <si>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</si>
  <si>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</si>
  <si>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</si>
  <si>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</si>
  <si>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</si>
  <si>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</si>
  <si>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</si>
  <si>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</si>
  <si>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</si>
  <si>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</si>
  <si>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</si>
  <si>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</si>
  <si>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</si>
  <si>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</si>
  <si>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</si>
  <si>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</si>
  <si>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</si>
  <si>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</si>
  <si>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</si>
  <si>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</si>
  <si>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</si>
  <si>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</si>
  <si>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</si>
  <si>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</si>
  <si>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</si>
  <si>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</si>
  <si>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</si>
  <si>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</si>
  <si>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</si>
  <si>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</si>
  <si>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</si>
  <si>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</si>
  <si>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</si>
  <si>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</si>
  <si>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</si>
  <si>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</si>
  <si>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</si>
  <si>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</si>
  <si>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</si>
  <si>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</si>
  <si>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</si>
  <si>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</si>
  <si>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</si>
  <si>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</si>
  <si>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</si>
  <si>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</si>
  <si>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</si>
  <si>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</si>
  <si>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</si>
  <si>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</si>
  <si>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</si>
  <si>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</si>
  <si>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</si>
  <si>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</si>
  <si>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</si>
  <si>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</si>
  <si>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</si>
  <si>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</si>
  <si>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</si>
  <si>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</si>
  <si>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</si>
  <si>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</si>
  <si>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</si>
  <si>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</si>
  <si>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</si>
  <si>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</si>
  <si>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</si>
  <si>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</si>
  <si>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</si>
  <si>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</si>
  <si>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</si>
  <si>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</si>
  <si>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</si>
  <si>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</si>
  <si>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</si>
  <si>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</si>
  <si>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</si>
  <si>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</si>
  <si>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</si>
  <si>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</si>
  <si>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</si>
  <si>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</si>
  <si>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</si>
  <si>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</si>
  <si>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</si>
  <si>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</si>
  <si>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</si>
  <si>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</si>
  <si>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</si>
  <si>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</si>
  <si>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</si>
  <si>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</si>
  <si>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</si>
  <si>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</si>
  <si>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</si>
  <si>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</si>
  <si>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</si>
  <si>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</si>
  <si>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</si>
  <si>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</si>
  <si>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</si>
  <si>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</si>
  <si>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</si>
  <si>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</si>
  <si>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</si>
  <si>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</si>
  <si>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</si>
  <si>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</si>
  <si>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</si>
  <si>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</si>
  <si>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</si>
  <si>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</si>
  <si>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</si>
  <si>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</si>
  <si>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</si>
  <si>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</si>
  <si>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</si>
  <si>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</si>
  <si>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</si>
  <si>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</si>
  <si>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</si>
  <si>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</si>
  <si>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</si>
  <si>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</si>
  <si>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</si>
  <si>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</si>
  <si>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</si>
  <si>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</si>
  <si>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</si>
  <si>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</si>
  <si>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</si>
  <si>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</si>
  <si>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</si>
  <si>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</si>
  <si>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</si>
  <si>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</si>
  <si>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</si>
  <si>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</si>
  <si>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</si>
  <si>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</si>
  <si>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</si>
  <si>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</si>
  <si>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</si>
  <si>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</si>
  <si>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</si>
  <si>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</si>
  <si>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</si>
  <si>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</si>
  <si>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</si>
  <si>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</si>
  <si>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</si>
  <si>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</si>
  <si>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</si>
  <si>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</si>
  <si>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</si>
  <si>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</si>
  <si>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</si>
  <si>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</si>
  <si>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</si>
  <si>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</si>
  <si>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</si>
  <si>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</si>
  <si>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</si>
  <si>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</si>
  <si>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</si>
  <si>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</si>
  <si>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</si>
  <si>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</si>
  <si>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</si>
  <si>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</si>
  <si>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</si>
  <si>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</si>
  <si>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</si>
  <si>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</si>
  <si>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</si>
  <si>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</si>
  <si>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</si>
  <si>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</si>
  <si>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</si>
  <si>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</si>
  <si>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</si>
  <si>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</si>
  <si>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</si>
  <si>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</si>
  <si>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</si>
  <si>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</si>
  <si>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</si>
  <si>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</si>
  <si>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</si>
  <si>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</si>
  <si>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</si>
  <si>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</si>
  <si>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</si>
  <si>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</si>
  <si>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</si>
  <si>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</si>
  <si>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</si>
  <si>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</si>
  <si>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</si>
  <si>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</si>
  <si>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</si>
  <si>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</si>
  <si>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</si>
  <si>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</si>
  <si>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</si>
  <si>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</si>
  <si>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</si>
  <si>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</si>
  <si>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</si>
  <si>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</si>
  <si>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</si>
  <si>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</si>
  <si>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</si>
  <si>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</si>
  <si>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</si>
  <si>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</si>
  <si>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</si>
  <si>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</si>
  <si>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</si>
  <si>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</si>
  <si>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</si>
  <si>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</si>
  <si>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</si>
  <si>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</si>
  <si>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</si>
  <si>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</si>
  <si>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</si>
  <si>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</si>
  <si>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</si>
  <si>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</si>
  <si>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</si>
  <si>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</si>
  <si>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</si>
  <si>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</si>
  <si>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</si>
  <si>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</si>
  <si>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</si>
  <si>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</si>
  <si>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</si>
  <si>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</si>
  <si>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</si>
  <si>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</si>
  <si>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</si>
  <si>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</si>
  <si>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</si>
  <si>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</si>
  <si>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</si>
  <si>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</si>
  <si>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</si>
  <si>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</si>
  <si>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</si>
  <si>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</si>
  <si>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</si>
  <si>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</si>
  <si>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</si>
  <si>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</si>
  <si>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</si>
  <si>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</si>
  <si>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</si>
  <si>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</si>
  <si>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</si>
  <si>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</si>
  <si>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</si>
  <si>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</si>
  <si>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</si>
  <si>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</si>
  <si>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</si>
  <si>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</si>
  <si>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</si>
  <si>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</si>
  <si>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</si>
  <si>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</si>
  <si>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</si>
  <si>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</si>
  <si>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</si>
  <si>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</si>
  <si>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</si>
  <si>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</si>
  <si>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</si>
  <si>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</si>
  <si>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</si>
  <si>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</si>
  <si>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</si>
  <si>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</si>
  <si>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</si>
  <si>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</si>
  <si>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</si>
  <si>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</si>
  <si>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</si>
  <si>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</si>
  <si>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</si>
  <si>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</si>
  <si>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</si>
  <si>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</si>
  <si>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</si>
  <si>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</si>
  <si>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</si>
  <si>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</si>
  <si>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</si>
  <si>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</si>
  <si>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</si>
  <si>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</si>
  <si>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</si>
  <si>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</si>
  <si>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</si>
  <si>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</si>
  <si>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</si>
  <si>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</si>
  <si>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</si>
  <si>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</si>
  <si>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</si>
  <si>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</si>
  <si>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</si>
  <si>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</si>
  <si>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</si>
  <si>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</si>
  <si>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</si>
  <si>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</si>
  <si>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</si>
  <si>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</si>
  <si>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</si>
  <si>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</si>
  <si>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</si>
  <si>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</si>
  <si>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</si>
  <si>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</si>
  <si>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</si>
  <si>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</si>
  <si>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</si>
  <si>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</si>
  <si>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</si>
  <si>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</si>
  <si>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</si>
  <si>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</si>
  <si>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</si>
  <si>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</si>
  <si>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</si>
  <si>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</si>
  <si>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</si>
  <si>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</si>
  <si>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</si>
  <si>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</si>
  <si>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</si>
  <si>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</si>
  <si>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</si>
  <si>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</si>
  <si>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</si>
  <si>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</si>
  <si>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</si>
  <si>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</si>
  <si>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</si>
  <si>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</si>
  <si>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</si>
  <si>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</si>
  <si>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</si>
  <si>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</si>
  <si>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</si>
  <si>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</si>
  <si>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</si>
  <si>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</si>
  <si>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</si>
  <si>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</si>
  <si>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</si>
  <si>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</si>
  <si>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</si>
  <si>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</si>
  <si>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</si>
  <si>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</si>
  <si>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</si>
  <si>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</si>
  <si>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</si>
  <si>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</si>
  <si>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</si>
  <si>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</si>
  <si>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</si>
  <si>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</si>
  <si>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</si>
  <si>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</si>
  <si>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</si>
  <si>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</si>
  <si>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</si>
  <si>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</si>
  <si>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</si>
  <si>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</si>
  <si>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</si>
  <si>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</si>
  <si>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</si>
  <si>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</si>
  <si>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</si>
  <si>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</si>
  <si>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</si>
  <si>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</si>
  <si>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</si>
  <si>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</si>
  <si>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</si>
  <si>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</si>
  <si>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</si>
  <si>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</si>
  <si>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</si>
  <si>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</si>
  <si>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</si>
  <si>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</si>
  <si>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</si>
  <si>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</si>
  <si>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</si>
  <si>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</si>
  <si>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</si>
  <si>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</si>
  <si>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</si>
  <si>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</si>
  <si>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</si>
  <si>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</si>
  <si>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</si>
  <si>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</si>
  <si>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</si>
  <si>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</si>
  <si>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</si>
  <si>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</si>
  <si>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</si>
  <si>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</si>
  <si>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</si>
  <si>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</si>
  <si>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</si>
  <si>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</si>
  <si>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</si>
  <si>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</si>
  <si>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</si>
  <si>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</si>
  <si>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</si>
  <si>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</si>
  <si>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</si>
  <si>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</si>
  <si>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</si>
  <si>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</si>
  <si>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</si>
  <si>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</si>
  <si>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</si>
  <si>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</si>
  <si>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</si>
  <si>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</si>
  <si>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</si>
  <si>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</si>
  <si>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</si>
  <si>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</si>
  <si>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</si>
  <si>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</si>
  <si>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</si>
  <si>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</si>
  <si>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</si>
  <si>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</si>
  <si>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</si>
  <si>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</si>
  <si>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</si>
  <si>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</si>
  <si>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</si>
  <si>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</si>
  <si>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</si>
  <si>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</si>
  <si>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</si>
  <si>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</si>
  <si>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</si>
  <si>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</si>
  <si>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</si>
  <si>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</si>
  <si>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</si>
  <si>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</si>
  <si>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</si>
  <si>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</si>
  <si>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</si>
  <si>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</si>
  <si>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</si>
  <si>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</si>
  <si>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</si>
  <si>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</si>
  <si>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</si>
  <si>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</si>
  <si>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</si>
  <si>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</si>
  <si>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</si>
  <si>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</si>
  <si>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</si>
  <si>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</si>
  <si>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</si>
  <si>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</si>
  <si>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</si>
  <si>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</si>
  <si>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</si>
  <si>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</si>
  <si>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</si>
  <si>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</si>
  <si>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</si>
  <si>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</si>
  <si>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</si>
  <si>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</si>
  <si>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</si>
  <si>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</si>
  <si>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</si>
  <si>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</si>
  <si>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</si>
  <si>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</si>
  <si>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</si>
  <si>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</si>
  <si>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</si>
  <si>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</si>
  <si>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</si>
  <si>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</si>
  <si>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</si>
  <si>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</si>
  <si>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</si>
  <si>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</si>
  <si>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</si>
  <si>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</si>
  <si>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</si>
  <si>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</si>
  <si>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</si>
  <si>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</si>
  <si>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</si>
  <si>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</si>
  <si>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</si>
  <si>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</si>
  <si>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</si>
  <si>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</si>
  <si>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</si>
  <si>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</si>
  <si>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</si>
  <si>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</si>
  <si>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</si>
  <si>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</si>
  <si>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</si>
  <si>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</si>
  <si>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</si>
  <si>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</si>
  <si>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</si>
  <si>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</si>
  <si>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</si>
  <si>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</si>
  <si>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</si>
  <si>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</si>
  <si>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</si>
  <si>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</si>
  <si>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</si>
  <si>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</si>
  <si>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</si>
  <si>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</si>
  <si>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</si>
  <si>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</si>
  <si>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</si>
  <si>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</si>
  <si>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</si>
  <si>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</si>
  <si>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</si>
  <si>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</si>
  <si>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</si>
  <si>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</si>
  <si>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</si>
  <si>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</si>
  <si>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</si>
  <si>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</si>
  <si>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</si>
  <si>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</si>
  <si>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</si>
  <si>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</si>
  <si>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</si>
  <si>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</si>
  <si>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</si>
  <si>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</si>
  <si>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</si>
  <si>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</si>
  <si>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</si>
  <si>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</si>
  <si>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</si>
  <si>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</si>
  <si>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</si>
  <si>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</si>
  <si>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</si>
  <si>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</si>
  <si>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</si>
  <si>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</si>
  <si>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</si>
  <si>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</si>
  <si>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</si>
  <si>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</si>
  <si>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</si>
  <si>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</si>
  <si>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</si>
  <si>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</si>
  <si>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</si>
  <si>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</si>
  <si>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</si>
  <si>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</si>
  <si>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</si>
  <si>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</si>
  <si>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</si>
  <si>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</si>
  <si>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</si>
  <si>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</si>
  <si>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</si>
  <si>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</si>
  <si>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</si>
  <si>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</si>
  <si>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</si>
  <si>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</si>
  <si>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</si>
  <si>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</si>
  <si>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</si>
  <si>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</si>
  <si>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</si>
  <si>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</si>
  <si>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</si>
  <si>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</si>
  <si>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</si>
  <si>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</si>
  <si>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</si>
  <si>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</si>
  <si>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</si>
  <si>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</si>
  <si>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</si>
  <si>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</si>
  <si>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</si>
  <si>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</si>
  <si>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</si>
  <si>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</si>
  <si>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</si>
  <si>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</si>
  <si>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</si>
  <si>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</si>
  <si>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</si>
  <si>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</si>
  <si>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</si>
  <si>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</si>
  <si>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</si>
  <si>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</si>
  <si>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</si>
  <si>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</si>
  <si>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</si>
  <si>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</si>
  <si>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</si>
  <si>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</si>
  <si>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</si>
  <si>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</si>
  <si>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</si>
  <si>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</si>
  <si>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</si>
  <si>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</si>
  <si>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</si>
  <si>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</si>
  <si>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</si>
  <si>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</si>
  <si>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</si>
  <si>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</si>
  <si>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</si>
  <si>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</si>
  <si>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</si>
  <si>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</si>
  <si>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</si>
  <si>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</si>
  <si>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</si>
  <si>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</si>
  <si>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</si>
  <si>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</si>
  <si>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</si>
  <si>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</si>
  <si>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</si>
  <si>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</si>
  <si>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</si>
  <si>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</si>
  <si>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</si>
  <si>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</si>
  <si>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</si>
  <si>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</si>
  <si>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</si>
  <si>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</si>
  <si>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</si>
  <si>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</si>
  <si>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</si>
  <si>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</si>
  <si>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</si>
  <si>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</si>
  <si>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</si>
  <si>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</si>
  <si>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</si>
  <si>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</si>
  <si>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</si>
  <si>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</si>
  <si>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</si>
  <si>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</si>
  <si>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</si>
  <si>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</si>
  <si>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</si>
  <si>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</si>
  <si>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</si>
  <si>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</si>
  <si>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</si>
  <si>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</si>
  <si>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</si>
  <si>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</si>
  <si>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</si>
  <si>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</si>
  <si>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</si>
  <si>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</si>
  <si>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</si>
  <si>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</si>
  <si>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</si>
  <si>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</si>
  <si>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</si>
  <si>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</si>
  <si>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</si>
  <si>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</si>
  <si>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</si>
  <si>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</si>
  <si>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</si>
  <si>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</si>
  <si>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</si>
  <si>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</si>
  <si>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</si>
  <si>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</si>
  <si>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</si>
  <si>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</si>
  <si>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</si>
  <si>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</si>
  <si>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</si>
  <si>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</si>
  <si>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</si>
  <si>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</si>
  <si>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</si>
  <si>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</si>
  <si>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</si>
  <si>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</si>
  <si>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</si>
  <si>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</si>
  <si>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</si>
  <si>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</si>
  <si>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</si>
  <si>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</si>
  <si>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</si>
  <si>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</si>
  <si>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</si>
  <si>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</si>
  <si>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</si>
  <si>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</si>
  <si>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</si>
  <si>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</si>
  <si>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</si>
  <si>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</si>
  <si>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</si>
  <si>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</si>
  <si>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</si>
  <si>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</si>
  <si>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</si>
  <si>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</si>
  <si>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</si>
  <si>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</si>
  <si>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</si>
  <si>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</si>
  <si>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</si>
  <si>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</si>
  <si>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</si>
  <si>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</si>
  <si>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</si>
  <si>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</si>
  <si>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</si>
  <si>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</si>
  <si>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</si>
  <si>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</si>
  <si>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</si>
  <si>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</si>
  <si>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</si>
  <si>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</si>
  <si>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</si>
  <si>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</si>
  <si>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</si>
  <si>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</si>
  <si>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</si>
  <si>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</si>
  <si>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</si>
  <si>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</si>
  <si>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</si>
  <si>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</si>
  <si>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</si>
  <si>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</si>
  <si>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</si>
  <si>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</si>
  <si>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</si>
  <si>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</si>
  <si>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</si>
  <si>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</si>
  <si>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</si>
  <si>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</si>
  <si>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</si>
  <si>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</si>
  <si>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</si>
  <si>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</si>
  <si>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</si>
  <si>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</si>
  <si>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</si>
  <si>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</si>
  <si>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</si>
  <si>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</si>
  <si>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</si>
  <si>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</si>
  <si>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</si>
  <si>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</si>
  <si>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</si>
  <si>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</si>
  <si>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</si>
  <si>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</si>
  <si>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</si>
  <si>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</si>
  <si>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</si>
  <si>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</si>
  <si>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</si>
  <si>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</si>
  <si>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</si>
  <si>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</si>
  <si>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</si>
  <si>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</si>
  <si>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</si>
  <si>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</si>
  <si>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</si>
  <si>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</si>
  <si>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</si>
  <si>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</si>
  <si>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</si>
  <si>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</si>
  <si>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</si>
  <si>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</si>
  <si>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</si>
  <si>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</si>
  <si>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</si>
  <si>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</si>
  <si>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</si>
  <si>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</si>
  <si>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</si>
  <si>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</si>
  <si>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</si>
  <si>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</si>
  <si>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</si>
  <si>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</si>
  <si>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</si>
  <si>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</si>
  <si>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</si>
  <si>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</si>
  <si>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</si>
  <si>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</si>
  <si>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</si>
  <si>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</si>
  <si>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</si>
  <si>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</si>
  <si>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</si>
  <si>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</si>
  <si>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</si>
  <si>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</si>
  <si>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</si>
  <si>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</si>
  <si>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</si>
  <si>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</si>
  <si>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</si>
  <si>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</si>
  <si>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</si>
  <si>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</si>
  <si>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</si>
  <si>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</si>
  <si>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</si>
  <si>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</si>
  <si>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</si>
  <si>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</si>
  <si>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</si>
  <si>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</si>
  <si>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</si>
  <si>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</si>
  <si>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</si>
  <si>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</si>
  <si>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</si>
  <si>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</si>
  <si>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</si>
  <si>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</si>
  <si>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</si>
  <si>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</si>
  <si>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</si>
  <si>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</si>
  <si>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</si>
  <si>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</si>
  <si>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</si>
  <si>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</si>
  <si>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</si>
  <si>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</si>
  <si>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</si>
  <si>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</si>
  <si>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</si>
  <si>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</si>
  <si>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</si>
  <si>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</si>
  <si>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</si>
  <si>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</si>
  <si>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</si>
  <si>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</si>
  <si>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</si>
  <si>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</si>
  <si>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</si>
  <si>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</si>
  <si>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</si>
  <si>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</si>
  <si>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</si>
  <si>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</si>
  <si>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</si>
  <si>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</si>
  <si>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</si>
  <si>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</si>
  <si>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</si>
  <si>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</si>
  <si>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</si>
  <si>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</si>
  <si>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</si>
  <si>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</si>
  <si>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</si>
  <si>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</si>
  <si>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</si>
  <si>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</si>
  <si>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</si>
  <si>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</si>
  <si>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</si>
  <si>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</si>
  <si>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</si>
  <si>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</si>
  <si>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</si>
  <si>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</si>
  <si>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</si>
  <si>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</si>
  <si>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</si>
  <si>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</si>
  <si>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</si>
  <si>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</si>
  <si>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</si>
  <si>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</si>
  <si>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</si>
  <si>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</si>
  <si>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</si>
  <si>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</si>
  <si>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</si>
  <si>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</si>
  <si>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</si>
  <si>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</si>
  <si>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</si>
  <si>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</si>
  <si>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</si>
  <si>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</si>
  <si>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</si>
  <si>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</si>
  <si>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</si>
  <si>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</si>
  <si>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</si>
  <si>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</si>
  <si>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</si>
  <si>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</si>
  <si>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</si>
  <si>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</si>
  <si>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</si>
  <si>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</si>
  <si>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</si>
  <si>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</si>
  <si>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</si>
  <si>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</si>
  <si>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</si>
  <si>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</si>
  <si>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</si>
  <si>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</si>
  <si>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</si>
  <si>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</si>
  <si>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</si>
  <si>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</si>
  <si>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</si>
  <si>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</si>
  <si>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</si>
  <si>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</si>
  <si>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</si>
  <si>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</si>
  <si>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</si>
  <si>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</si>
  <si>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</si>
  <si>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</si>
  <si>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</si>
  <si>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</si>
  <si>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</si>
  <si>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</si>
  <si>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</si>
  <si>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</si>
  <si>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</si>
  <si>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</si>
  <si>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</si>
  <si>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</si>
  <si>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</si>
  <si>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</si>
  <si>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</si>
  <si>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</si>
  <si>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</si>
  <si>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</si>
  <si>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</si>
  <si>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</si>
  <si>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</si>
  <si>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</si>
  <si>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</si>
  <si>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</si>
  <si>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</si>
  <si>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</si>
  <si>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</si>
  <si>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</si>
  <si>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</si>
  <si>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</si>
  <si>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</si>
  <si>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</si>
  <si>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</si>
  <si>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</si>
  <si>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</si>
  <si>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</si>
  <si>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</si>
  <si>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</si>
  <si>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</si>
  <si>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</si>
  <si>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</si>
  <si>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</si>
  <si>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</si>
  <si>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</si>
  <si>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</si>
  <si>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</si>
  <si>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</si>
  <si>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</si>
  <si>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</si>
  <si>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</si>
  <si>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</si>
  <si>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</si>
  <si>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</si>
  <si>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</si>
  <si>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</si>
  <si>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</si>
  <si>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</si>
  <si>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</si>
  <si>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</si>
  <si>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</si>
  <si>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</si>
  <si>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</si>
  <si>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</si>
  <si>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</si>
  <si>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</si>
  <si>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</si>
  <si>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</si>
  <si>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</si>
  <si>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</si>
  <si>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</si>
  <si>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</si>
  <si>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</si>
  <si>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</si>
  <si>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</si>
  <si>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</si>
  <si>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</si>
  <si>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</si>
  <si>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</si>
  <si>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</si>
  <si>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</si>
  <si>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</si>
  <si>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</si>
  <si>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</si>
  <si>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</si>
  <si>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</si>
  <si>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</si>
  <si>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</si>
  <si>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</si>
  <si>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</si>
  <si>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</si>
  <si>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</si>
  <si>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</si>
  <si>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</si>
  <si>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</si>
  <si>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</si>
  <si>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</si>
  <si>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</si>
  <si>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</si>
  <si>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</si>
  <si>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</si>
  <si>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</si>
  <si>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</si>
  <si>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</si>
  <si>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</si>
  <si>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</si>
  <si>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</si>
  <si>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</si>
  <si>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</si>
  <si>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</si>
  <si>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</si>
  <si>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</si>
  <si>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</si>
  <si>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</si>
  <si>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</si>
  <si>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</si>
  <si>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</si>
  <si>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</si>
  <si>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</si>
  <si>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</si>
  <si>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</si>
  <si>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</si>
  <si>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</si>
  <si>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</si>
  <si>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</si>
  <si>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</si>
  <si>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</si>
  <si>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</si>
  <si>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</si>
  <si>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</si>
  <si>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</si>
  <si>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</si>
  <si>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</si>
  <si>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</si>
  <si>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</si>
  <si>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</si>
  <si>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</si>
  <si>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</si>
  <si>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</si>
  <si>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</si>
  <si>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</si>
  <si>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</si>
  <si>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</si>
  <si>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</si>
  <si>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</si>
  <si>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</si>
  <si>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</si>
  <si>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</si>
  <si>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</si>
  <si>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</si>
  <si>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</si>
  <si>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</si>
  <si>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</si>
  <si>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</si>
  <si>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</si>
  <si>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</si>
  <si>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</si>
  <si>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</si>
  <si>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</si>
  <si>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</si>
  <si>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</si>
  <si>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</si>
  <si>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</si>
  <si>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</si>
  <si>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</si>
  <si>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</si>
  <si>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</si>
  <si>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</si>
  <si>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</si>
  <si>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</si>
  <si>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</si>
  <si>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</si>
  <si>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</si>
  <si>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</si>
  <si>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</si>
  <si>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</si>
  <si>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</si>
  <si>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</si>
  <si>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</si>
  <si>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</si>
  <si>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</si>
  <si>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</si>
  <si>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</si>
  <si>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</si>
  <si>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</si>
  <si>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</si>
  <si>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</si>
  <si>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</si>
  <si>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</si>
  <si>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</si>
  <si>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</si>
  <si>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</si>
  <si>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</si>
  <si>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</si>
  <si>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</si>
  <si>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</si>
  <si>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</si>
  <si>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</si>
  <si>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</si>
  <si>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</si>
  <si>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</si>
  <si>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</si>
  <si>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</si>
  <si>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</si>
  <si>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</si>
  <si>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</si>
  <si>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</si>
  <si>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</si>
  <si>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</si>
  <si>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</si>
  <si>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</si>
  <si>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</si>
  <si>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</si>
  <si>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</si>
  <si>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</si>
  <si>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</si>
  <si>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</si>
  <si>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</si>
  <si>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</si>
  <si>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</si>
  <si>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</si>
  <si>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</si>
  <si>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</si>
  <si>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</si>
  <si>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</si>
  <si>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</si>
  <si>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</si>
  <si>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</si>
  <si>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</si>
  <si>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</si>
  <si>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</si>
  <si>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</si>
  <si>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</si>
  <si>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</si>
  <si>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</si>
  <si>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</si>
  <si>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</si>
  <si>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</si>
  <si>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</si>
  <si>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</si>
  <si>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</si>
  <si>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</si>
  <si>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</si>
  <si>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</si>
  <si>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</si>
  <si>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</si>
  <si>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</si>
  <si>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</si>
  <si>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</si>
  <si>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</si>
  <si>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</si>
  <si>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</si>
  <si>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</si>
  <si>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</si>
  <si>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</si>
  <si>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</si>
  <si>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</si>
  <si>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</si>
  <si>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</si>
  <si>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</si>
  <si>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</si>
  <si>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</si>
  <si>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</si>
  <si>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</si>
  <si>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</si>
  <si>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</si>
  <si>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</si>
  <si>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</si>
  <si>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</si>
  <si>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</si>
  <si>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</si>
  <si>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</si>
  <si>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</si>
  <si>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</si>
  <si>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</si>
  <si>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</si>
  <si>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</si>
  <si>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</si>
  <si>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</si>
  <si>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</si>
  <si>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</si>
  <si>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</si>
  <si>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</si>
  <si>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</si>
  <si>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</si>
  <si>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</si>
  <si>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</si>
  <si>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</si>
  <si>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</si>
  <si>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</si>
  <si>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</si>
  <si>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</si>
  <si>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</si>
  <si>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</si>
  <si>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</si>
  <si>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</si>
  <si>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</si>
  <si>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</si>
  <si>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</si>
  <si>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</si>
  <si>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</si>
  <si>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</si>
  <si>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</si>
  <si>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</si>
  <si>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</si>
  <si>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</si>
  <si>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</si>
  <si>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</si>
  <si>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</si>
  <si>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</si>
  <si>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</si>
  <si>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</si>
  <si>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</si>
  <si>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</si>
  <si>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</si>
  <si>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</si>
  <si>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</si>
  <si>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</si>
  <si>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</si>
  <si>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</si>
  <si>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</si>
  <si>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</si>
  <si>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</si>
  <si>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</si>
  <si>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</si>
  <si>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</si>
  <si>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</si>
  <si>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</si>
  <si>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</si>
  <si>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</si>
  <si>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</si>
  <si>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</si>
  <si>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</si>
  <si>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</si>
  <si>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</si>
  <si>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</si>
  <si>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</si>
  <si>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</si>
  <si>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</si>
  <si>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</si>
  <si>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</si>
  <si>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</si>
  <si>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</si>
  <si>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</si>
  <si>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</si>
  <si>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</si>
  <si>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</si>
  <si>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</si>
  <si>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</si>
  <si>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</si>
  <si>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</si>
  <si>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</si>
  <si>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</si>
  <si>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</si>
  <si>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</si>
  <si>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</si>
  <si>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</si>
  <si>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</si>
  <si>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</si>
  <si>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</si>
  <si>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</si>
  <si>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</si>
  <si>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</si>
  <si>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</si>
  <si>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</si>
  <si>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</si>
  <si>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</si>
  <si>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</si>
  <si>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</si>
  <si>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</si>
  <si>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</si>
  <si>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</si>
  <si>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</si>
  <si>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</si>
  <si>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</si>
  <si>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</si>
  <si>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</si>
  <si>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</si>
  <si>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</si>
  <si>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</si>
  <si>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</si>
  <si>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</si>
  <si>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</si>
  <si>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</si>
  <si>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</si>
  <si>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</si>
  <si>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</si>
  <si>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</si>
  <si>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</si>
  <si>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</si>
  <si>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</si>
  <si>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</si>
  <si>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</si>
  <si>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</si>
  <si>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</si>
  <si>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</si>
  <si>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</si>
  <si>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</si>
  <si>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</si>
  <si>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</si>
  <si>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</si>
  <si>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</si>
  <si>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</si>
  <si>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</si>
  <si>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</si>
  <si>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</si>
  <si>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</si>
  <si>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</si>
  <si>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</si>
  <si>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</si>
  <si>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</si>
  <si>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</si>
  <si>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</si>
  <si>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</si>
  <si>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</si>
  <si>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</si>
  <si>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</si>
  <si>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</si>
  <si>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</si>
  <si>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</si>
  <si>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</si>
  <si>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</si>
  <si>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</si>
  <si>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</si>
  <si>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</si>
  <si>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</si>
  <si>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</si>
  <si>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</si>
  <si>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</si>
  <si>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</si>
  <si>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</si>
  <si>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</si>
  <si>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</si>
  <si>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</si>
  <si>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</si>
  <si>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</si>
  <si>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</si>
  <si>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</si>
  <si>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</si>
  <si>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</si>
  <si>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</si>
  <si>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</si>
  <si>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</si>
  <si>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</si>
  <si>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</si>
  <si>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</si>
  <si>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</si>
  <si>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</si>
  <si>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</si>
  <si>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</si>
  <si>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</si>
  <si>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</si>
  <si>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</si>
  <si>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</si>
  <si>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</si>
  <si>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</si>
  <si>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</si>
  <si>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</si>
  <si>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</si>
  <si>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</si>
  <si>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</si>
  <si>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</si>
  <si>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</si>
  <si>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</si>
  <si>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</si>
  <si>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</si>
  <si>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</si>
  <si>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</si>
  <si>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</si>
  <si>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</si>
  <si>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</si>
  <si>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</si>
  <si>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</si>
  <si>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</si>
  <si>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</si>
  <si>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</si>
  <si>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</si>
  <si>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</si>
  <si>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</si>
  <si>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</si>
  <si>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</si>
  <si>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</si>
  <si>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</si>
  <si>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</si>
  <si>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</si>
  <si>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</si>
  <si>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</si>
  <si>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</si>
  <si>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</si>
  <si>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</si>
  <si>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</si>
  <si>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</si>
  <si>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</si>
  <si>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</si>
  <si>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</si>
  <si>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</si>
  <si>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</si>
  <si>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</si>
  <si>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</si>
  <si>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</si>
  <si>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</si>
  <si>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</si>
  <si>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</si>
  <si>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</si>
  <si>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</si>
  <si>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</si>
  <si>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</si>
  <si>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</si>
  <si>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</si>
  <si>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</si>
  <si>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</si>
  <si>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</si>
  <si>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</si>
  <si>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</si>
  <si>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</si>
  <si>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</si>
  <si>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</si>
  <si>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</si>
  <si>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</si>
  <si>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</si>
  <si>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</si>
  <si>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</si>
  <si>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</si>
  <si>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</si>
  <si>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</si>
  <si>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</si>
  <si>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</si>
  <si>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</si>
  <si>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</si>
  <si>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</si>
  <si>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</si>
  <si>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</si>
  <si>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</si>
  <si>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</si>
  <si>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</si>
  <si>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</si>
  <si>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</si>
  <si>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</si>
  <si>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</si>
  <si>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</si>
  <si>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</si>
  <si>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</si>
  <si>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</si>
  <si>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</si>
  <si>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</si>
  <si>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</si>
  <si>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</si>
  <si>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</si>
  <si>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</si>
  <si>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</si>
  <si>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</si>
  <si>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</si>
  <si>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</si>
  <si>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</si>
  <si>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</si>
  <si>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</si>
  <si>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</si>
  <si>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</si>
  <si>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</si>
  <si>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</si>
  <si>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</si>
  <si>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</si>
  <si>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</si>
  <si>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</si>
  <si>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</si>
  <si>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</si>
  <si>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</si>
  <si>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</si>
  <si>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</si>
  <si>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</si>
  <si>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</si>
  <si>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</si>
  <si>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</si>
  <si>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</si>
  <si>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</si>
  <si>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</si>
  <si>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</si>
  <si>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</si>
  <si>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</si>
  <si>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</si>
  <si>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</si>
  <si>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</si>
  <si>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</si>
  <si>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</si>
  <si>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</si>
  <si>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</si>
  <si>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</si>
  <si>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</si>
  <si>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</si>
  <si>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</si>
  <si>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</si>
  <si>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</si>
  <si>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</si>
  <si>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</si>
  <si>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</si>
  <si>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</si>
  <si>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</si>
  <si>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</si>
  <si>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</si>
  <si>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</si>
  <si>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</si>
  <si>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</si>
  <si>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</si>
  <si>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</si>
  <si>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</si>
  <si>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</si>
  <si>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</si>
  <si>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</si>
  <si>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</si>
  <si>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</si>
  <si>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</si>
  <si>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</si>
  <si>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</si>
  <si>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</si>
  <si>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</si>
  <si>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</si>
  <si>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</si>
  <si>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</si>
  <si>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</si>
  <si>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</si>
  <si>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</si>
  <si>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</si>
  <si>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</si>
  <si>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</si>
  <si>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</si>
  <si>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</si>
  <si>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</si>
  <si>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</si>
  <si>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</si>
  <si>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</si>
  <si>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</si>
  <si>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</si>
  <si>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</si>
  <si>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</si>
  <si>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</si>
  <si>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</si>
  <si>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</si>
  <si>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</si>
  <si>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</si>
  <si>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</si>
  <si>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</si>
  <si>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</si>
  <si>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</si>
  <si>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</si>
  <si>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</si>
  <si>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</si>
  <si>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</si>
  <si>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</si>
  <si>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</si>
  <si>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</si>
  <si>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</si>
  <si>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</si>
  <si>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</si>
  <si>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</si>
  <si>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</si>
  <si>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</si>
  <si>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</si>
  <si>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</si>
  <si>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</si>
  <si>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</si>
  <si>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</si>
  <si>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</si>
  <si>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</si>
  <si>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</si>
  <si>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</si>
  <si>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</si>
  <si>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</si>
  <si>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</si>
  <si>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</si>
  <si>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</si>
  <si>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</si>
  <si>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</si>
  <si>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</si>
  <si>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</si>
  <si>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</si>
  <si>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</si>
  <si>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</si>
  <si>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</si>
  <si>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</si>
  <si>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</si>
  <si>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</si>
  <si>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</si>
  <si>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</si>
  <si>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</si>
  <si>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</si>
  <si>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</si>
  <si>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</si>
  <si>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</si>
  <si>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</si>
  <si>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</si>
  <si>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</si>
  <si>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</si>
  <si>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</si>
  <si>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</si>
  <si>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</si>
  <si>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</si>
  <si>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</si>
  <si>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</si>
  <si>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</si>
  <si>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</si>
  <si>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</si>
  <si>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</si>
  <si>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</si>
  <si>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</si>
  <si>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</si>
  <si>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</si>
  <si>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</si>
  <si>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</si>
  <si>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</si>
  <si>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</si>
  <si>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</si>
  <si>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</si>
  <si>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</si>
  <si>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</si>
  <si>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</si>
  <si>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</si>
  <si>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</si>
  <si>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</si>
  <si>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</si>
  <si>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</si>
  <si>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</si>
  <si>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</si>
  <si>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</si>
  <si>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</si>
  <si>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</si>
  <si>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</si>
  <si>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</si>
  <si>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</si>
  <si>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</si>
  <si>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</si>
  <si>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</si>
  <si>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</si>
  <si>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</si>
  <si>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</si>
  <si>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</si>
  <si>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</si>
  <si>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</si>
  <si>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</si>
  <si>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</si>
  <si>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</si>
  <si>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</si>
  <si>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</si>
  <si>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</si>
  <si>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</si>
  <si>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</si>
  <si>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</si>
  <si>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</si>
  <si>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</si>
  <si>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</si>
  <si>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</si>
  <si>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</si>
  <si>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</si>
  <si>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</si>
  <si>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</si>
  <si>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</si>
  <si>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</si>
  <si>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</si>
  <si>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</si>
  <si>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</si>
  <si>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</si>
  <si>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</si>
  <si>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</si>
  <si>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</si>
  <si>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</si>
  <si>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</si>
  <si>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</si>
  <si>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</si>
  <si>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</si>
  <si>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</si>
  <si>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</si>
  <si>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</si>
  <si>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</si>
  <si>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</si>
  <si>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</si>
  <si>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</si>
  <si>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</si>
  <si>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</si>
  <si>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</si>
  <si>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</si>
  <si>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</si>
  <si>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</si>
  <si>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</si>
  <si>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</si>
  <si>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</si>
  <si>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</si>
  <si>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</si>
  <si>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</si>
  <si>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</si>
  <si>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</si>
  <si>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</si>
  <si>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</si>
  <si>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</si>
  <si>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</si>
  <si>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</si>
  <si>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</si>
  <si>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</si>
  <si>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</si>
  <si>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</si>
  <si>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</si>
  <si>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</si>
  <si>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</si>
  <si>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</si>
  <si>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</si>
  <si>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</si>
  <si>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</si>
  <si>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</si>
  <si>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</si>
  <si>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</si>
  <si>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</si>
  <si>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</si>
  <si>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</si>
  <si>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</si>
  <si>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</si>
  <si>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</si>
  <si>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</si>
  <si>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</si>
  <si>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</si>
  <si>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</si>
  <si>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</si>
  <si>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</si>
  <si>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</si>
  <si>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</si>
  <si>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</si>
  <si>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</si>
  <si>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</si>
  <si>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</si>
  <si>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</si>
  <si>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</si>
  <si>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</si>
  <si>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</si>
  <si>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</si>
  <si>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</si>
  <si>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</si>
  <si>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</si>
  <si>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</si>
  <si>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</si>
  <si>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</si>
  <si>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</si>
  <si>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</si>
  <si>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</si>
  <si>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</si>
  <si>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</si>
  <si>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</si>
  <si>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</si>
  <si>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</si>
  <si>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</si>
  <si>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</si>
  <si>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</si>
  <si>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</si>
  <si>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</si>
  <si>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</si>
  <si>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</si>
  <si>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</si>
  <si>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</si>
  <si>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</si>
  <si>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</si>
  <si>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</si>
  <si>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</si>
  <si>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</si>
  <si>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</si>
  <si>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</si>
  <si>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</si>
  <si>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</si>
  <si>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</si>
  <si>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</si>
  <si>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</si>
  <si>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</si>
  <si>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</si>
  <si>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</si>
  <si>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</si>
  <si>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</si>
  <si>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</si>
  <si>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</si>
  <si>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</si>
  <si>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</si>
  <si>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</si>
  <si>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</si>
  <si>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</si>
  <si>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</si>
  <si>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</si>
  <si>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</si>
  <si>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</si>
  <si>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</si>
  <si>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</si>
  <si>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</si>
  <si>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</si>
  <si>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</si>
  <si>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</si>
  <si>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</si>
  <si>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</si>
  <si>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</si>
  <si>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</si>
  <si>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</si>
  <si>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</si>
  <si>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</si>
  <si>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</si>
  <si>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</si>
  <si>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</si>
  <si>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</si>
  <si>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</si>
  <si>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</si>
  <si>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</si>
  <si>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</si>
  <si>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</si>
  <si>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</si>
  <si>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</si>
  <si>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</si>
  <si>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</si>
  <si>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</si>
  <si>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</si>
  <si>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</si>
  <si>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</si>
  <si>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</si>
  <si>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</si>
  <si>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</si>
  <si>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</si>
  <si>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</si>
  <si>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</si>
  <si>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</si>
  <si>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</si>
  <si>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</si>
  <si>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</si>
  <si>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</si>
  <si>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</si>
  <si>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</si>
  <si>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</si>
  <si>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</si>
  <si>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</si>
  <si>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</si>
  <si>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</si>
  <si>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</si>
  <si>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</si>
  <si>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</si>
  <si>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</si>
  <si>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</si>
  <si>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</si>
  <si>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</si>
  <si>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</si>
  <si>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</si>
  <si>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</si>
  <si>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</si>
  <si>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</si>
  <si>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</si>
  <si>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</si>
  <si>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</si>
  <si>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</si>
  <si>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</si>
  <si>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</si>
  <si>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</si>
  <si>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</si>
  <si>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</si>
  <si>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</si>
  <si>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</si>
  <si>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</si>
  <si>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</si>
  <si>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</si>
  <si>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</si>
  <si>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</si>
  <si>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</si>
  <si>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</si>
  <si>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</si>
  <si>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</si>
  <si>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</si>
  <si>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</si>
  <si>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</si>
  <si>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</si>
  <si>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</si>
  <si>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</si>
  <si>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</si>
  <si>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</si>
  <si>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</si>
  <si>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</si>
  <si>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</si>
  <si>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</si>
  <si>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</si>
  <si>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</si>
  <si>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</si>
  <si>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</si>
  <si>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</si>
  <si>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</si>
  <si>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</si>
  <si>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</si>
  <si>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</si>
  <si>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</si>
  <si>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</si>
  <si>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</si>
  <si>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</si>
  <si>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</si>
  <si>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</si>
  <si>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</si>
  <si>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</si>
  <si>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</si>
  <si>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</si>
  <si>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</si>
  <si>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</si>
  <si>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</si>
  <si>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</si>
  <si>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</si>
  <si>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</si>
  <si>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</si>
  <si>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</si>
  <si>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</si>
  <si>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</si>
  <si>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</si>
  <si>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</si>
  <si>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</si>
  <si>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</si>
  <si>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</si>
  <si>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</si>
  <si>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</si>
  <si>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</si>
  <si>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</si>
  <si>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</si>
  <si>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</si>
  <si>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</si>
  <si>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</si>
  <si>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</si>
  <si>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</si>
  <si>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</si>
  <si>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</si>
  <si>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</si>
  <si>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</si>
  <si>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</si>
  <si>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</si>
  <si>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</si>
  <si>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</si>
  <si>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</si>
  <si>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</si>
  <si>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</si>
  <si>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</si>
  <si>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</si>
  <si>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</si>
  <si>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</si>
  <si>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</si>
  <si>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</si>
  <si>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</si>
  <si>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</si>
  <si>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</si>
  <si>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</si>
  <si>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</si>
  <si>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</si>
  <si>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</si>
  <si>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</si>
  <si>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</si>
  <si>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</si>
  <si>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</si>
  <si>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</si>
  <si>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</si>
  <si>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</si>
  <si>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</si>
  <si>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</si>
  <si>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</si>
  <si>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</si>
  <si>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</si>
  <si>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</si>
  <si>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</si>
  <si>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</si>
  <si>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</si>
  <si>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</si>
  <si>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</si>
  <si>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</si>
  <si>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</si>
  <si>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</si>
  <si>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</si>
  <si>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</si>
  <si>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</si>
  <si>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</si>
  <si>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</si>
  <si>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</si>
  <si>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</si>
  <si>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</si>
  <si>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</si>
  <si>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</si>
  <si>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</si>
  <si>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</si>
  <si>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</si>
  <si>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</si>
  <si>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</si>
  <si>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</si>
  <si>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</si>
  <si>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</si>
  <si>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</si>
  <si>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</si>
  <si>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</si>
  <si>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</si>
  <si>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</si>
  <si>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</si>
  <si>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</si>
  <si>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</si>
  <si>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</si>
  <si>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</si>
  <si>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</si>
  <si>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</si>
  <si>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</si>
  <si>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</si>
  <si>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</si>
  <si>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</si>
  <si>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</si>
  <si>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</si>
  <si>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</si>
  <si>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</si>
  <si>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</si>
  <si>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</si>
  <si>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</si>
  <si>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</si>
  <si>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</si>
  <si>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</si>
  <si>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</si>
  <si>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</si>
  <si>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</si>
  <si>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</si>
  <si>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</si>
  <si>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</si>
  <si>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</si>
  <si>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</si>
  <si>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</si>
  <si>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</si>
  <si>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</si>
  <si>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</si>
  <si>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</si>
  <si>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</si>
  <si>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</si>
  <si>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</si>
  <si>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</si>
  <si>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</si>
  <si>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</si>
  <si>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</si>
  <si>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</si>
  <si>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</si>
  <si>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</si>
  <si>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</si>
  <si>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</si>
  <si>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</si>
  <si>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</si>
  <si>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</si>
  <si>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</si>
  <si>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</si>
  <si>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</si>
  <si>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</si>
  <si>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</si>
  <si>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</si>
  <si>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</si>
  <si>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</si>
  <si>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</si>
  <si>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</si>
  <si>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</si>
  <si>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</si>
  <si>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</si>
  <si>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</si>
  <si>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</si>
  <si>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</si>
  <si>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</si>
  <si>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</si>
  <si>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</si>
  <si>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</si>
  <si>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</si>
  <si>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</si>
  <si>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</si>
  <si>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</si>
  <si>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</si>
  <si>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</si>
  <si>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</si>
  <si>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</si>
  <si>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</si>
  <si>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</si>
  <si>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</si>
  <si>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</si>
  <si>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</si>
  <si>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</si>
  <si>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</si>
  <si>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</si>
  <si>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</si>
  <si>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</si>
  <si>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</si>
  <si>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</si>
  <si>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</si>
  <si>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</si>
  <si>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</si>
  <si>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</si>
  <si>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</si>
  <si>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</si>
  <si>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</si>
  <si>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</si>
  <si>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</si>
  <si>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</si>
  <si>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</si>
  <si>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</si>
  <si>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</si>
  <si>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</si>
  <si>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</si>
  <si>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</si>
  <si>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</si>
  <si>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</si>
  <si>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</si>
  <si>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</si>
  <si>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</si>
  <si>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</si>
  <si>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</si>
  <si>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</si>
  <si>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</si>
  <si>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</si>
  <si>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</si>
  <si>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</si>
  <si>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</si>
  <si>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</si>
  <si>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</si>
  <si>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</si>
  <si>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</si>
  <si>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</si>
  <si>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</si>
  <si>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</si>
  <si>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</si>
  <si>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</si>
  <si>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</si>
  <si>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</si>
  <si>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</si>
  <si>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</si>
  <si>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</si>
  <si>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</si>
  <si>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</si>
  <si>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</si>
  <si>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</si>
  <si>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</si>
  <si>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</si>
  <si>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</si>
  <si>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</si>
  <si>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</si>
  <si>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</si>
  <si>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</si>
  <si>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</si>
  <si>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</si>
  <si>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</si>
  <si>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</si>
  <si>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</si>
  <si>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</si>
  <si>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</si>
  <si>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</si>
  <si>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</si>
  <si>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</si>
  <si>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</si>
  <si>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</si>
  <si>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</si>
  <si>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</si>
  <si>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</si>
  <si>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</si>
  <si>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</si>
  <si>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</si>
  <si>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</si>
  <si>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</si>
  <si>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</si>
  <si>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</si>
  <si>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</si>
  <si>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</si>
  <si>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</si>
  <si>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</si>
  <si>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</si>
  <si>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</si>
  <si>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</si>
  <si>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</si>
  <si>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</si>
  <si>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</si>
  <si>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</si>
  <si>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</si>
  <si>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</si>
  <si>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</si>
  <si>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</si>
  <si>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</si>
  <si>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</si>
  <si>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</si>
  <si>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</si>
  <si>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</si>
  <si>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</si>
  <si>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</si>
  <si>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</si>
  <si>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</si>
  <si>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</si>
  <si>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</si>
  <si>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</si>
  <si>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</si>
  <si>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</si>
  <si>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</si>
  <si>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</si>
  <si>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</si>
  <si>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</si>
  <si>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</si>
  <si>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</si>
  <si>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</si>
  <si>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</si>
  <si>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</si>
  <si>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</si>
  <si>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</si>
  <si>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</si>
  <si>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</si>
  <si>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</si>
  <si>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</si>
  <si>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</si>
  <si>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</si>
  <si>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</si>
  <si>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</si>
  <si>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</si>
  <si>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</si>
  <si>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</si>
  <si>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</si>
  <si>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</si>
  <si>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</si>
  <si>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</si>
  <si>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</si>
  <si>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</si>
  <si>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</si>
  <si>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</si>
  <si>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</si>
  <si>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</si>
  <si>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</si>
  <si>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</si>
  <si>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</si>
  <si>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</si>
  <si>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</si>
  <si>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</si>
  <si>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</si>
  <si>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</si>
  <si>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</si>
  <si>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</si>
  <si>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</si>
  <si>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</si>
  <si>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</si>
  <si>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</si>
  <si>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</si>
  <si>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</si>
  <si>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</si>
  <si>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</si>
  <si>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</si>
  <si>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</si>
  <si>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</si>
  <si>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</si>
  <si>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</si>
  <si>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</si>
  <si>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</si>
  <si>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</si>
  <si>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</si>
  <si>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</si>
  <si>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</si>
  <si>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</si>
  <si>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</si>
  <si>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</si>
  <si>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</si>
  <si>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</si>
  <si>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</si>
  <si>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</si>
  <si>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</si>
  <si>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</si>
  <si>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</si>
  <si>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</si>
  <si>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</si>
  <si>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</si>
  <si>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</si>
  <si>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</si>
  <si>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</si>
  <si>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</si>
  <si>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</si>
  <si>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</si>
  <si>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</si>
  <si>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</si>
  <si>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</si>
  <si>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</si>
  <si>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</si>
  <si>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</si>
  <si>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</si>
  <si>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</si>
  <si>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</si>
  <si>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</si>
  <si>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</si>
  <si>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</si>
  <si>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</si>
  <si>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</si>
  <si>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</si>
  <si>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</si>
  <si>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</si>
  <si>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</si>
  <si>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</si>
  <si>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</si>
  <si>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</si>
  <si>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</si>
  <si>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</si>
  <si>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</si>
  <si>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</si>
  <si>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</si>
  <si>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</si>
  <si>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</si>
  <si>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</si>
  <si>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</si>
  <si>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</si>
  <si>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</si>
  <si>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</si>
  <si>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</si>
  <si>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</si>
  <si>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</si>
  <si>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</si>
  <si>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</si>
  <si>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</si>
  <si>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</si>
  <si>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</si>
  <si>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</si>
  <si>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</si>
  <si>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</si>
  <si>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</si>
  <si>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</si>
  <si>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</si>
  <si>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</si>
  <si>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</si>
  <si>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</si>
  <si>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</si>
  <si>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</si>
  <si>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</si>
  <si>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</si>
  <si>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</si>
  <si>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</si>
  <si>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</si>
  <si>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</si>
  <si>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</si>
  <si>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</si>
  <si>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</si>
  <si>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</si>
  <si>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</si>
  <si>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</si>
  <si>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</si>
  <si>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</si>
  <si>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</si>
  <si>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</si>
  <si>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</si>
  <si>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</si>
  <si>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</si>
  <si>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</si>
  <si>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</si>
  <si>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</si>
  <si>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</si>
  <si>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</si>
  <si>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</si>
  <si>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</si>
  <si>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</si>
  <si>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</si>
  <si>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</si>
  <si>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</si>
  <si>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</si>
  <si>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</si>
  <si>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</si>
  <si>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</si>
  <si>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</si>
  <si>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</si>
  <si>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</si>
  <si>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</si>
  <si>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</si>
  <si>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</si>
  <si>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</si>
  <si>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</si>
  <si>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</si>
  <si>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</si>
  <si>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</si>
  <si>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</si>
  <si>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</si>
  <si>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</si>
  <si>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</si>
  <si>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</si>
  <si>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</si>
  <si>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</si>
  <si>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</si>
  <si>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</si>
  <si>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</si>
  <si>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</si>
  <si>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</si>
  <si>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</si>
  <si>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</si>
  <si>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</si>
  <si>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</si>
  <si>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</si>
  <si>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</si>
  <si>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</si>
  <si>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</si>
  <si>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</si>
  <si>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</si>
  <si>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</si>
  <si>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</si>
  <si>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</si>
  <si>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</si>
  <si>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</si>
  <si>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</si>
  <si>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</si>
  <si>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</si>
  <si>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</si>
  <si>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</si>
  <si>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</si>
  <si>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</si>
  <si>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</si>
  <si>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</si>
  <si>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</si>
  <si>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</si>
  <si>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</si>
  <si>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</si>
  <si>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</si>
  <si>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</si>
  <si>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</si>
  <si>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</si>
  <si>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</si>
  <si>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</si>
  <si>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</si>
  <si>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</si>
  <si>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</si>
  <si>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</si>
  <si>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</si>
  <si>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</si>
  <si>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</si>
  <si>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</si>
  <si>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</si>
  <si>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</si>
  <si>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</si>
  <si>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</si>
  <si>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</si>
  <si>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</si>
  <si>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</si>
  <si>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</si>
  <si>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</si>
  <si>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</si>
  <si>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</si>
  <si>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</si>
  <si>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</si>
  <si>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</si>
  <si>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</si>
  <si>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</si>
  <si>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</si>
  <si>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</si>
  <si>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</si>
  <si>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</si>
  <si>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</si>
  <si>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</si>
  <si>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</si>
  <si>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</si>
  <si>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</si>
  <si>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</si>
  <si>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</si>
  <si>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</si>
  <si>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</si>
  <si>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</si>
  <si>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</si>
  <si>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</si>
  <si>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</si>
  <si>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</si>
  <si>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</si>
  <si>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</si>
  <si>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</si>
  <si>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</si>
  <si>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</si>
  <si>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</si>
  <si>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</si>
  <si>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</si>
  <si>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</si>
  <si>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</si>
  <si>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</si>
  <si>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</si>
  <si>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</si>
  <si>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</si>
  <si>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</si>
  <si>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</si>
  <si>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</si>
  <si>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</si>
  <si>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</si>
  <si>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</si>
  <si>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</si>
  <si>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</si>
  <si>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</si>
  <si>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</si>
  <si>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</si>
  <si>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</si>
  <si>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</si>
  <si>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</si>
  <si>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</si>
  <si>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</si>
  <si>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</si>
  <si>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</si>
  <si>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</si>
  <si>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</si>
  <si>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</si>
  <si>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</si>
  <si>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</si>
  <si>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</si>
  <si>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</si>
  <si>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</si>
  <si>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</si>
  <si>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</si>
  <si>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</si>
  <si>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</si>
  <si>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</si>
  <si>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</si>
  <si>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</si>
  <si>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</si>
  <si>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</si>
  <si>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</si>
  <si>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</si>
  <si>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</si>
  <si>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</si>
  <si>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</si>
  <si>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</si>
  <si>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</si>
  <si>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</si>
  <si>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</si>
  <si>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</si>
  <si>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</si>
  <si>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</si>
  <si>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</si>
  <si>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</si>
  <si>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</si>
  <si>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</si>
  <si>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</si>
  <si>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</si>
  <si>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</si>
  <si>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</si>
  <si>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</si>
  <si>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</si>
  <si>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</si>
  <si>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</si>
  <si>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</si>
  <si>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</si>
  <si>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</si>
  <si>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</si>
  <si>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</si>
  <si>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</si>
  <si>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</si>
  <si>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</si>
  <si>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</si>
  <si>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</si>
  <si>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</si>
  <si>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</si>
  <si>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</si>
  <si>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</si>
  <si>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</si>
  <si>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</si>
  <si>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</si>
  <si>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</si>
  <si>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</si>
  <si>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</si>
  <si>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</si>
  <si>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</si>
  <si>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</si>
  <si>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</si>
  <si>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</si>
  <si>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</si>
  <si>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</si>
  <si>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</si>
  <si>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</si>
  <si>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</si>
  <si>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</si>
  <si>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</si>
  <si>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</si>
  <si>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</si>
  <si>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</si>
  <si>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</si>
  <si>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</si>
  <si>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</si>
  <si>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</si>
  <si>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</si>
  <si>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</si>
  <si>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</si>
  <si>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</si>
  <si>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</si>
  <si>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</si>
  <si>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</si>
  <si>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</si>
  <si>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</si>
  <si>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</si>
  <si>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</si>
  <si>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</si>
  <si>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</si>
  <si>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</si>
  <si>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</si>
  <si>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</si>
  <si>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</si>
  <si>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</si>
  <si>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</si>
  <si>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</si>
  <si>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</si>
  <si>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</si>
  <si>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</si>
  <si>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</si>
  <si>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</si>
  <si>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</si>
  <si>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</si>
  <si>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</si>
  <si>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</si>
  <si>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</si>
  <si>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</si>
  <si>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</si>
  <si>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</si>
  <si>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</si>
  <si>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</si>
  <si>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</si>
  <si>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</si>
  <si>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</si>
  <si>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</si>
  <si>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</si>
  <si>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</si>
  <si>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</si>
  <si>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</si>
  <si>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</si>
  <si>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</si>
  <si>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</si>
  <si>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</si>
  <si>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</si>
  <si>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</si>
  <si>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</si>
  <si>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</si>
  <si>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</si>
  <si>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</si>
  <si>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</si>
  <si>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</si>
  <si>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</si>
  <si>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</si>
  <si>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</si>
  <si>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</si>
  <si>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</si>
  <si>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</si>
  <si>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</si>
  <si>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</si>
  <si>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</si>
  <si>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</si>
  <si>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</si>
  <si>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</si>
  <si>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</si>
  <si>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</si>
  <si>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</si>
  <si>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</si>
  <si>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</si>
  <si>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</si>
  <si>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</si>
  <si>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</si>
  <si>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</si>
  <si>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</si>
  <si>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</si>
  <si>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</si>
  <si>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</si>
  <si>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</si>
  <si>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</si>
  <si>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</si>
  <si>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</si>
  <si>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</si>
  <si>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</si>
  <si>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</si>
  <si>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</si>
  <si>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</si>
  <si>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</si>
  <si>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</si>
  <si>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</si>
  <si>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</si>
  <si>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</si>
  <si>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</si>
  <si>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</si>
  <si>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</si>
  <si>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</si>
  <si>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</si>
  <si>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</si>
  <si>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</si>
  <si>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</si>
  <si>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</si>
  <si>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</si>
  <si>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</si>
  <si>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</si>
  <si>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</si>
  <si>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</si>
  <si>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</si>
  <si>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</si>
  <si>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</si>
  <si>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</si>
  <si>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</si>
  <si>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</si>
  <si>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</si>
  <si>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</si>
  <si>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</si>
  <si>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</si>
  <si>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</si>
  <si>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</si>
  <si>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</si>
  <si>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</si>
  <si>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</si>
  <si>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</si>
  <si>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</si>
  <si>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</si>
  <si>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</si>
  <si>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</si>
  <si>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</si>
  <si>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</si>
  <si>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</si>
  <si>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</si>
  <si>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</si>
  <si>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</si>
  <si>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</si>
  <si>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</si>
  <si>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</si>
  <si>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</si>
  <si>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</si>
  <si>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</si>
  <si>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</si>
  <si>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</si>
  <si>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</si>
  <si>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</si>
  <si>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</si>
  <si>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</si>
  <si>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</si>
  <si>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</si>
  <si>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</si>
  <si>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</si>
  <si>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</si>
  <si>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</si>
  <si>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</si>
  <si>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</si>
  <si>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</si>
  <si>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</si>
  <si>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</si>
  <si>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</si>
  <si>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</si>
  <si>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</si>
  <si>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</si>
  <si>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</si>
  <si>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</si>
  <si>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</si>
  <si>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</si>
  <si>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</si>
  <si>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</si>
  <si>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</si>
  <si>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</si>
  <si>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</si>
  <si>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</si>
  <si>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</si>
  <si>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</si>
  <si>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</si>
  <si>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</si>
  <si>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</si>
  <si>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</si>
  <si>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</si>
  <si>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</si>
  <si>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</si>
  <si>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</si>
  <si>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</si>
  <si>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</si>
  <si>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</si>
  <si>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</si>
  <si>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</si>
  <si>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</si>
  <si>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</si>
  <si>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</si>
  <si>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</si>
  <si>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</si>
  <si>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</si>
  <si>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</si>
  <si>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</si>
  <si>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</si>
  <si>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</si>
  <si>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</si>
  <si>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</si>
  <si>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</si>
  <si>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</si>
  <si>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</si>
  <si>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</si>
  <si>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</si>
  <si>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</si>
  <si>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</si>
  <si>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</si>
  <si>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</si>
  <si>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</si>
  <si>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</si>
  <si>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</si>
  <si>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</si>
  <si>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</si>
  <si>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</si>
  <si>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</si>
  <si>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</si>
  <si>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</si>
  <si>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</si>
  <si>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</si>
  <si>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</si>
  <si>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</si>
  <si>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</si>
  <si>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</si>
  <si>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</si>
  <si>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</si>
  <si>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</si>
  <si>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</si>
  <si>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</si>
  <si>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</si>
  <si>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</si>
  <si>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</si>
  <si>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</si>
  <si>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</si>
  <si>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</si>
  <si>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</si>
  <si>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</si>
  <si>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</si>
  <si>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</si>
  <si>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</si>
  <si>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</si>
  <si>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</si>
  <si>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</si>
  <si>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</si>
  <si>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</si>
  <si>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</si>
  <si>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</si>
  <si>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</si>
  <si>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</si>
  <si>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</si>
  <si>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</si>
  <si>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</si>
  <si>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</si>
  <si>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</si>
  <si>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</si>
  <si>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</si>
  <si>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</si>
  <si>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</si>
  <si>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</si>
  <si>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</si>
  <si>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</si>
  <si>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</si>
  <si>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</si>
  <si>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</si>
  <si>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</si>
  <si>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</si>
  <si>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</si>
  <si>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</si>
  <si>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</si>
  <si>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</si>
  <si>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</si>
  <si>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</si>
  <si>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</si>
  <si>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</si>
  <si>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</si>
  <si>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</si>
  <si>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</si>
  <si>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</si>
  <si>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</si>
  <si>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</si>
  <si>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</si>
  <si>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</si>
  <si>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</si>
  <si>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</si>
  <si>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</si>
  <si>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</si>
  <si>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</si>
  <si>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</si>
  <si>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</si>
  <si>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</si>
  <si>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</si>
  <si>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</si>
  <si>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</si>
  <si>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</si>
  <si>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</si>
  <si>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</si>
  <si>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</si>
  <si>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</si>
  <si>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</si>
  <si>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</si>
  <si>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</si>
  <si>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</si>
  <si>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</si>
  <si>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</si>
  <si>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</si>
  <si>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</si>
  <si>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</si>
  <si>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</si>
  <si>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</si>
  <si>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</si>
  <si>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</si>
  <si>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</si>
  <si>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</si>
  <si>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</si>
  <si>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</si>
  <si>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</si>
  <si>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</si>
  <si>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</si>
  <si>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</si>
  <si>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</si>
  <si>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</si>
  <si>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</si>
  <si>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</si>
  <si>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</si>
  <si>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</si>
  <si>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</si>
  <si>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</si>
  <si>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</si>
  <si>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</si>
  <si>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</si>
  <si>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</si>
  <si>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</si>
  <si>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</si>
  <si>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</si>
  <si>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</si>
  <si>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</si>
  <si>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</si>
  <si>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</si>
  <si>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</si>
  <si>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</si>
  <si>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</si>
  <si>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</si>
  <si>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</si>
  <si>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</si>
  <si>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</si>
  <si>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</si>
  <si>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</si>
  <si>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</si>
  <si>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</si>
  <si>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</si>
  <si>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</si>
  <si>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</si>
  <si>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</si>
  <si>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</si>
  <si>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</si>
  <si>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</si>
  <si>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</si>
  <si>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</si>
  <si>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</si>
  <si>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</si>
  <si>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</si>
  <si>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</si>
  <si>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</si>
  <si>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</si>
  <si>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</si>
  <si>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</si>
  <si>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</si>
  <si>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</si>
  <si>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</si>
  <si>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</si>
  <si>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</si>
  <si>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</si>
  <si>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</si>
  <si>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</si>
  <si>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</si>
  <si>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</si>
  <si>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</si>
  <si>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</si>
  <si>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</si>
  <si>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</si>
  <si>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</si>
  <si>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</si>
  <si>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</si>
  <si>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</si>
  <si>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</si>
  <si>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</si>
  <si>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</si>
  <si>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</si>
  <si>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</si>
  <si>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</si>
  <si>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</si>
  <si>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</si>
  <si>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</si>
  <si>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</si>
  <si>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</si>
  <si>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</si>
  <si>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</si>
  <si>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</si>
  <si>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</si>
  <si>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</si>
  <si>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</si>
  <si>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</si>
  <si>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</si>
  <si>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</si>
  <si>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</si>
  <si>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</si>
  <si>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</si>
  <si>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</si>
  <si>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</si>
  <si>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</si>
  <si>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</si>
  <si>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</si>
  <si>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</si>
  <si>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</si>
  <si>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</si>
  <si>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</si>
  <si>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</si>
  <si>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</si>
  <si>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</si>
  <si>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</si>
  <si>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</si>
  <si>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</si>
  <si>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</si>
  <si>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</si>
  <si>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</si>
  <si>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</si>
  <si>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</si>
  <si>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</si>
  <si>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</si>
  <si>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</si>
  <si>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</si>
  <si>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</si>
  <si>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</si>
  <si>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</si>
  <si>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</si>
  <si>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</si>
  <si>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</si>
  <si>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</si>
  <si>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</si>
  <si>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</si>
  <si>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</si>
  <si>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</si>
  <si>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</si>
  <si>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</si>
  <si>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</si>
  <si>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</si>
  <si>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</si>
  <si>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</si>
  <si>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</si>
  <si>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</si>
  <si>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</si>
  <si>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</si>
  <si>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</si>
  <si>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</si>
  <si>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</si>
  <si>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</si>
  <si>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</si>
  <si>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</si>
  <si>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</si>
  <si>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</si>
  <si>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</si>
  <si>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</si>
  <si>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</si>
  <si>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</si>
  <si>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</si>
  <si>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</si>
  <si>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</si>
  <si>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</si>
  <si>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</si>
  <si>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</si>
  <si>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</si>
  <si>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</si>
  <si>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</si>
  <si>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</si>
  <si>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</si>
  <si>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</si>
  <si>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</si>
  <si>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</si>
  <si>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</si>
  <si>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</si>
  <si>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</si>
  <si>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</si>
  <si>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</si>
  <si>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</si>
  <si>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</si>
  <si>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</si>
  <si>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</si>
  <si>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</si>
  <si>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</si>
  <si>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</si>
  <si>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</si>
  <si>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</si>
  <si>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</si>
  <si>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</si>
  <si>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</si>
  <si>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</si>
  <si>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</si>
  <si>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</si>
  <si>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</si>
  <si>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</si>
  <si>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</si>
  <si>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</si>
  <si>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</si>
  <si>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</si>
  <si>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</si>
  <si>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</si>
  <si>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</si>
  <si>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</si>
  <si>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</si>
  <si>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</si>
  <si>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</si>
  <si>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</si>
  <si>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</si>
  <si>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</si>
  <si>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</si>
  <si>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</si>
  <si>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</si>
  <si>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</si>
  <si>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</si>
  <si>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</si>
  <si>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</si>
  <si>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</si>
  <si>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</si>
  <si>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</si>
  <si>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</si>
  <si>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</si>
  <si>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</si>
  <si>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</si>
  <si>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</si>
  <si>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</si>
  <si>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</si>
  <si>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</si>
  <si>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</si>
  <si>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</si>
  <si>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</si>
  <si>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</si>
  <si>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</si>
  <si>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</si>
  <si>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</si>
  <si>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</si>
  <si>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</si>
  <si>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</si>
  <si>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</si>
  <si>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</si>
  <si>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</si>
  <si>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</si>
  <si>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</si>
  <si>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</si>
  <si>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</si>
  <si>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</si>
  <si>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</si>
  <si>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</si>
  <si>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</si>
  <si>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</si>
  <si>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</si>
  <si>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</si>
  <si>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</si>
  <si>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</si>
  <si>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</si>
  <si>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</si>
  <si>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</si>
  <si>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</si>
  <si>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</si>
  <si>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</si>
  <si>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</si>
  <si>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</si>
  <si>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</si>
  <si>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</si>
  <si>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</si>
  <si>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</si>
  <si>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</si>
  <si>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</si>
  <si>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</si>
  <si>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</si>
  <si>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</si>
  <si>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</si>
  <si>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</si>
  <si>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</si>
  <si>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</si>
  <si>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</si>
  <si>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</si>
  <si>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</si>
  <si>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</si>
  <si>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</si>
  <si>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</si>
  <si>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</si>
  <si>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</si>
  <si>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</si>
  <si>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</si>
  <si>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</si>
  <si>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</si>
  <si>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</si>
  <si>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</si>
  <si>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</si>
  <si>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</si>
  <si>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</si>
  <si>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</si>
  <si>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</si>
  <si>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</si>
  <si>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</si>
  <si>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</si>
  <si>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</si>
  <si>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</si>
  <si>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</si>
  <si>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</si>
  <si>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</si>
  <si>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</si>
  <si>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</si>
  <si>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</si>
  <si>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</si>
  <si>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</si>
  <si>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</si>
  <si>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</si>
  <si>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</si>
  <si>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</si>
  <si>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</si>
  <si>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</si>
  <si>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</si>
  <si>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</si>
  <si>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</si>
  <si>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</si>
  <si>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</si>
  <si>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</si>
  <si>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</si>
  <si>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</si>
  <si>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</si>
  <si>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</si>
  <si>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</si>
  <si>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</si>
  <si>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</si>
  <si>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</si>
  <si>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</si>
  <si>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</si>
  <si>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</si>
  <si>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</si>
  <si>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</si>
  <si>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</si>
  <si>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</si>
  <si>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</si>
  <si>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</si>
  <si>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</si>
  <si>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</si>
  <si>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</si>
  <si>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</si>
  <si>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</si>
  <si>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</si>
  <si>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</si>
  <si>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</si>
  <si>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</si>
  <si>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</si>
  <si>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</si>
  <si>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</si>
  <si>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</si>
  <si>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</si>
  <si>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</si>
  <si>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</si>
  <si>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</si>
  <si>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</si>
  <si>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</si>
  <si>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</si>
  <si>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</si>
  <si>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</si>
  <si>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</si>
  <si>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</si>
  <si>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</si>
  <si>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</si>
  <si>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</si>
  <si>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</si>
  <si>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</si>
  <si>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</si>
  <si>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</si>
  <si>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</si>
  <si>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</si>
  <si>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</si>
  <si>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</si>
  <si>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</si>
  <si>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</si>
  <si>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</si>
  <si>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</si>
  <si>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</si>
  <si>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</si>
  <si>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</si>
  <si>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</si>
  <si>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</si>
  <si>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</si>
  <si>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</si>
  <si>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</si>
  <si>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</si>
  <si>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</si>
  <si>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</si>
  <si>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</si>
  <si>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</si>
  <si>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</si>
  <si>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</si>
  <si>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</si>
  <si>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</si>
  <si>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</si>
  <si>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</si>
  <si>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</si>
  <si>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</si>
  <si>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</si>
  <si>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</si>
  <si>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</si>
  <si>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</si>
  <si>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</si>
  <si>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</si>
  <si>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</si>
  <si>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</si>
  <si>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</si>
  <si>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</si>
  <si>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</si>
  <si>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</si>
  <si>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</si>
  <si>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</si>
  <si>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</si>
  <si>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</si>
  <si>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</si>
  <si>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</si>
  <si>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</si>
  <si>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</si>
  <si>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</si>
  <si>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</si>
  <si>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</si>
  <si>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</si>
  <si>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</si>
  <si>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</si>
  <si>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</si>
  <si>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</si>
  <si>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</si>
  <si>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</si>
  <si>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</si>
  <si>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</si>
  <si>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</si>
  <si>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</si>
  <si>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</si>
  <si>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</si>
  <si>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</si>
  <si>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</si>
  <si>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</si>
  <si>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</si>
  <si>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</si>
  <si>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</si>
  <si>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</si>
  <si>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</si>
  <si>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</si>
  <si>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</si>
  <si>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</si>
  <si>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</si>
  <si>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</si>
  <si>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</si>
  <si>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</si>
  <si>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</si>
  <si>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</si>
  <si>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</si>
  <si>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</si>
  <si>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</si>
  <si>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</si>
  <si>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</si>
  <si>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</si>
  <si>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</si>
  <si>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</si>
  <si>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</si>
  <si>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</si>
  <si>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</si>
  <si>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</si>
  <si>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</si>
  <si>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</si>
  <si>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</si>
  <si>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</si>
  <si>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</si>
  <si>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</si>
  <si>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</si>
  <si>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</si>
  <si>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</si>
  <si>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</si>
  <si>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</si>
  <si>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</si>
  <si>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</si>
  <si>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</si>
  <si>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</si>
  <si>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</si>
  <si>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</si>
  <si>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</si>
  <si>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</si>
  <si>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</si>
  <si>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</si>
  <si>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</si>
  <si>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</si>
  <si>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</si>
  <si>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</si>
  <si>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</si>
  <si>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</si>
  <si>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</si>
  <si>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</si>
  <si>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</si>
  <si>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</si>
  <si>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</si>
  <si>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</si>
  <si>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</si>
  <si>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</si>
  <si>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</si>
  <si>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</si>
  <si>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</si>
  <si>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</si>
  <si>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</si>
  <si>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</si>
  <si>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</si>
  <si>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</si>
  <si>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</si>
  <si>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</si>
  <si>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</si>
  <si>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</si>
  <si>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</si>
  <si>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</si>
  <si>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</si>
  <si>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</si>
  <si>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</si>
  <si>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</si>
  <si>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</si>
  <si>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</si>
  <si>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</si>
  <si>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</si>
  <si>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</si>
  <si>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</si>
  <si>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</si>
  <si>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</si>
  <si>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</si>
  <si>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</si>
  <si>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</si>
  <si>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</si>
  <si>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</si>
  <si>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</si>
  <si>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</si>
  <si>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</si>
  <si>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</si>
  <si>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</si>
  <si>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</si>
  <si>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</si>
  <si>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</si>
  <si>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</si>
  <si>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</si>
  <si>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</si>
  <si>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</si>
  <si>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</si>
  <si>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</si>
  <si>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</si>
  <si>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</si>
  <si>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</si>
  <si>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</si>
  <si>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</si>
  <si>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</si>
  <si>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</si>
  <si>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</si>
  <si>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</si>
  <si>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</si>
  <si>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</si>
  <si>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</si>
  <si>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</si>
  <si>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</si>
  <si>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</si>
  <si>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</si>
  <si>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</si>
  <si>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</si>
  <si>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</si>
  <si>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</si>
  <si>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</si>
  <si>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</si>
  <si>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</si>
  <si>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</si>
  <si>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</si>
  <si>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</si>
  <si>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</si>
  <si>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</si>
  <si>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</si>
  <si>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</si>
  <si>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</si>
  <si>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</si>
  <si>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</si>
  <si>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</si>
  <si>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</si>
  <si>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</si>
  <si>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</si>
  <si>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</si>
  <si>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</si>
  <si>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</si>
  <si>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</si>
  <si>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</si>
  <si>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</si>
  <si>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</si>
  <si>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</si>
  <si>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</si>
  <si>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</si>
  <si>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</si>
  <si>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</si>
  <si>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</si>
  <si>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</si>
  <si>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</si>
  <si>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</si>
  <si>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</si>
  <si>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</si>
  <si>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</si>
  <si>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</si>
  <si>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</si>
  <si>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</si>
  <si>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</si>
  <si>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</si>
  <si>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</si>
  <si>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</si>
  <si>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</si>
  <si>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</si>
  <si>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</si>
  <si>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</si>
  <si>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</si>
  <si>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</si>
  <si>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</si>
  <si>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</si>
  <si>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</si>
  <si>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</si>
  <si>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</si>
  <si>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</si>
  <si>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</si>
  <si>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</si>
  <si>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</si>
  <si>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</si>
  <si>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</si>
  <si>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</si>
  <si>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</si>
  <si>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</si>
  <si>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</si>
  <si>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</si>
  <si>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</si>
  <si>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</si>
  <si>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</si>
  <si>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</si>
  <si>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</si>
  <si>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</si>
  <si>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</si>
  <si>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</si>
  <si>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</si>
  <si>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</si>
  <si>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</si>
  <si>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</si>
  <si>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</si>
  <si>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</si>
  <si>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</si>
  <si>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</si>
  <si>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</si>
  <si>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</si>
  <si>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</si>
  <si>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</si>
  <si>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</si>
  <si>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</si>
  <si>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</si>
  <si>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</si>
  <si>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</si>
  <si>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</si>
  <si>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</si>
  <si>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</si>
  <si>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</si>
  <si>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</si>
  <si>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</si>
  <si>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</si>
  <si>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</si>
  <si>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</si>
  <si>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</si>
  <si>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</si>
  <si>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</si>
  <si>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</si>
  <si>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</si>
  <si>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</si>
  <si>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</si>
  <si>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</si>
  <si>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</si>
  <si>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</si>
  <si>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</si>
  <si>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</si>
  <si>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</si>
  <si>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</si>
  <si>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</si>
  <si>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</si>
  <si>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</si>
  <si>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</si>
  <si>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</si>
  <si>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</si>
  <si>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</si>
  <si>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</si>
  <si>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</si>
  <si>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</si>
  <si>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</si>
  <si>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</si>
  <si>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</si>
  <si>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</si>
  <si>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</si>
  <si>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</si>
  <si>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</si>
  <si>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</si>
  <si>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</si>
  <si>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</si>
  <si>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</si>
  <si>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</si>
  <si>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</si>
  <si>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</si>
  <si>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</si>
  <si>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</si>
  <si>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</si>
  <si>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</si>
  <si>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</si>
  <si>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</si>
  <si>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</si>
  <si>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</si>
  <si>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</si>
  <si>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</si>
  <si>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</si>
  <si>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</si>
  <si>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</si>
  <si>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</si>
  <si>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</si>
  <si>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</si>
  <si>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</si>
  <si>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</si>
  <si>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</si>
  <si>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</si>
  <si>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</si>
  <si>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</si>
  <si>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</si>
  <si>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</si>
  <si>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</si>
  <si>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</si>
  <si>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</si>
  <si>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</si>
  <si>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</si>
  <si>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</si>
  <si>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</si>
  <si>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</si>
  <si>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</si>
  <si>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</si>
  <si>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</si>
  <si>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</si>
  <si>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</si>
  <si>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</si>
  <si>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</si>
  <si>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</si>
  <si>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</si>
  <si>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</si>
  <si>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</si>
  <si>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</si>
  <si>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</si>
  <si>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</si>
  <si>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</si>
  <si>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</si>
  <si>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</si>
  <si>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</si>
  <si>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</si>
  <si>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</si>
  <si>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</si>
  <si>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</si>
  <si>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</si>
  <si>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</si>
  <si>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</si>
  <si>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</si>
  <si>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</si>
  <si>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</si>
  <si>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</si>
  <si>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</si>
  <si>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</si>
  <si>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</si>
  <si>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</si>
  <si>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</si>
  <si>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</si>
  <si>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</si>
  <si>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</si>
  <si>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</si>
  <si>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</si>
  <si>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</si>
  <si>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</si>
  <si>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</si>
  <si>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</si>
  <si>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</si>
  <si>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</si>
  <si>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</si>
  <si>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</si>
  <si>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</si>
  <si>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</si>
  <si>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</si>
  <si>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</si>
  <si>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</si>
  <si>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</si>
  <si>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</si>
  <si>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</si>
  <si>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</si>
  <si>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</si>
  <si>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</si>
  <si>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</si>
  <si>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</si>
  <si>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</si>
  <si>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</si>
  <si>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</si>
  <si>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</si>
  <si>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</si>
  <si>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</si>
  <si>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</si>
  <si>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</si>
  <si>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</si>
  <si>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</si>
  <si>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</si>
  <si>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</si>
  <si>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</si>
  <si>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</si>
  <si>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</si>
  <si>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</si>
  <si>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</si>
  <si>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</si>
  <si>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</si>
  <si>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</si>
  <si>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</si>
  <si>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</si>
  <si>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</si>
  <si>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</si>
  <si>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</si>
  <si>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</si>
  <si>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</si>
  <si>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</si>
  <si>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</si>
  <si>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</si>
  <si>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</si>
  <si>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</si>
  <si>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</si>
  <si>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</si>
  <si>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</si>
  <si>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</si>
  <si>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</si>
  <si>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</si>
  <si>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</si>
  <si>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</si>
  <si>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</si>
  <si>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</si>
  <si>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</si>
  <si>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</si>
  <si>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</si>
  <si>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</si>
  <si>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</si>
  <si>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</si>
  <si>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</si>
  <si>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</si>
  <si>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</si>
  <si>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</si>
  <si>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</si>
  <si>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</si>
  <si>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</si>
  <si>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</si>
  <si>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</si>
  <si>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</si>
  <si>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</si>
  <si>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</si>
  <si>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</si>
  <si>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</si>
  <si>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</si>
  <si>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</si>
  <si>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</si>
  <si>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</si>
  <si>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</si>
  <si>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</si>
  <si>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</si>
  <si>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</si>
  <si>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</si>
  <si>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</si>
  <si>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</si>
  <si>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</si>
  <si>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</si>
  <si>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</si>
  <si>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</si>
  <si>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</si>
  <si>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</si>
  <si>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</si>
  <si>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</si>
  <si>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</si>
  <si>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</si>
  <si>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</si>
  <si>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</si>
  <si>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</si>
  <si>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</si>
  <si>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</si>
  <si>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</si>
  <si>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</si>
  <si>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</si>
  <si>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</si>
  <si>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</si>
  <si>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</si>
  <si>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</si>
  <si>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</si>
  <si>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</si>
  <si>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</si>
  <si>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</si>
  <si>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</si>
  <si>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</si>
  <si>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</si>
  <si>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</si>
  <si>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</si>
  <si>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</si>
  <si>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</si>
  <si>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</si>
  <si>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</si>
  <si>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</si>
  <si>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</si>
  <si>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</si>
  <si>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</si>
  <si>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</si>
  <si>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</si>
  <si>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</si>
  <si>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</si>
  <si>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</si>
  <si>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</si>
  <si>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</si>
  <si>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</si>
  <si>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</si>
  <si>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</si>
  <si>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</si>
  <si>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</si>
  <si>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</si>
  <si>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</si>
  <si>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</si>
  <si>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</si>
  <si>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</si>
  <si>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</si>
  <si>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</si>
  <si>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</si>
  <si>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</si>
  <si>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</si>
  <si>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</si>
  <si>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</si>
  <si>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</si>
  <si>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</si>
  <si>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</si>
  <si>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</si>
  <si>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</si>
  <si>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</si>
  <si>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</si>
  <si>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</si>
  <si>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</si>
  <si>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</si>
  <si>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</si>
  <si>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</si>
  <si>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</si>
  <si>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</si>
  <si>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</si>
  <si>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</si>
  <si>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</si>
  <si>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</si>
  <si>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</si>
  <si>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</si>
  <si>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</si>
  <si>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</si>
  <si>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</si>
  <si>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</si>
  <si>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</si>
  <si>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</si>
  <si>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</si>
  <si>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</si>
  <si>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</si>
  <si>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</si>
  <si>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</si>
  <si>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</si>
  <si>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</si>
  <si>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</si>
  <si>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</si>
  <si>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</si>
  <si>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</si>
  <si>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</si>
  <si>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</si>
  <si>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</si>
  <si>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</si>
  <si>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</si>
  <si>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</si>
  <si>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</si>
  <si>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</si>
  <si>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</si>
  <si>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</si>
  <si>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</si>
  <si>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</si>
  <si>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</si>
  <si>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</si>
  <si>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</si>
  <si>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</si>
  <si>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</si>
  <si>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</si>
  <si>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</si>
  <si>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</si>
  <si>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</si>
  <si>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</si>
  <si>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</si>
  <si>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</si>
  <si>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</si>
  <si>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</si>
  <si>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</si>
  <si>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</si>
  <si>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</si>
  <si>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</si>
  <si>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</si>
  <si>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</si>
  <si>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</si>
  <si>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</si>
  <si>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</si>
  <si>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</si>
  <si>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</si>
  <si>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</si>
  <si>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</si>
  <si>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</si>
  <si>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</si>
  <si>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</si>
  <si>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</si>
  <si>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</si>
  <si>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</si>
  <si>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</si>
  <si>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</si>
  <si>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</si>
  <si>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</si>
  <si>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</si>
  <si>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</si>
  <si>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</si>
  <si>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</si>
  <si>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</si>
  <si>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</si>
  <si>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</si>
  <si>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</si>
  <si>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</si>
  <si>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</si>
  <si>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</si>
  <si>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</si>
  <si>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</si>
  <si>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</si>
  <si>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</si>
  <si>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</si>
  <si>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</si>
  <si>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</si>
  <si>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</si>
  <si>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</si>
  <si>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</si>
  <si>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</si>
  <si>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</si>
  <si>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</si>
  <si>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</si>
  <si>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</si>
  <si>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</si>
  <si>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</si>
  <si>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</si>
  <si>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</si>
  <si>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</si>
  <si>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</si>
  <si>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</si>
  <si>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</si>
  <si>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</si>
  <si>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</si>
  <si>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</si>
  <si>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</si>
  <si>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</si>
  <si>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</si>
  <si>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</si>
  <si>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</si>
  <si>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</si>
  <si>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</si>
  <si>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</si>
  <si>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</si>
  <si>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</si>
  <si>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</si>
  <si>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</si>
  <si>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</si>
  <si>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</si>
  <si>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</si>
  <si>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</si>
  <si>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</si>
  <si>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</si>
  <si>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</si>
  <si>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</si>
  <si>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</si>
  <si>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</si>
  <si>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</si>
  <si>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</si>
  <si>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</si>
  <si>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</si>
  <si>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</si>
  <si>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</si>
  <si>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</si>
  <si>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</si>
  <si>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</si>
  <si>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</si>
  <si>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</si>
  <si>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</si>
  <si>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</si>
  <si>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</si>
  <si>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</si>
  <si>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</si>
  <si>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</si>
  <si>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</si>
  <si>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</si>
  <si>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</si>
  <si>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</si>
  <si>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</si>
  <si>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</si>
  <si>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</si>
  <si>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</si>
  <si>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</si>
  <si>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</si>
  <si>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</si>
  <si>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</si>
  <si>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</si>
  <si>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</si>
  <si>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</si>
  <si>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</si>
  <si>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</si>
  <si>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</si>
  <si>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</si>
  <si>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</si>
  <si>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</si>
  <si>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</si>
  <si>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</si>
  <si>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</si>
  <si>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</si>
  <si>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</si>
  <si>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</si>
  <si>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</si>
  <si>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</si>
  <si>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</si>
  <si>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</si>
  <si>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</si>
  <si>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</si>
  <si>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</si>
  <si>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</si>
  <si>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</si>
  <si>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</si>
  <si>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</si>
  <si>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</si>
  <si>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</si>
  <si>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</si>
  <si>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</si>
  <si>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</si>
  <si>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</si>
  <si>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</si>
  <si>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</si>
  <si>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</si>
  <si>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</si>
  <si>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</si>
  <si>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</si>
  <si>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</si>
  <si>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</si>
  <si>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</si>
  <si>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</si>
  <si>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</si>
  <si>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</si>
  <si>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</si>
  <si>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</si>
  <si>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</si>
  <si>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</si>
  <si>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</si>
  <si>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</si>
  <si>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</si>
  <si>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</si>
  <si>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</si>
  <si>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</si>
  <si>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</si>
  <si>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</si>
  <si>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</si>
  <si>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</si>
  <si>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</si>
  <si>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</si>
  <si>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</si>
  <si>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</si>
  <si>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</si>
  <si>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</si>
  <si>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</si>
  <si>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</si>
  <si>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</si>
  <si>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</si>
  <si>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</si>
  <si>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</si>
  <si>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</si>
  <si>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</si>
  <si>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</si>
  <si>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</si>
  <si>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</si>
  <si>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</si>
  <si>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</si>
  <si>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</si>
  <si>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</si>
  <si>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</si>
  <si>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</si>
  <si>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</si>
  <si>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</si>
  <si>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</si>
  <si>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</si>
  <si>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</si>
  <si>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</si>
  <si>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</si>
  <si>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</si>
  <si>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</si>
  <si>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</si>
  <si>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</si>
  <si>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</si>
  <si>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</si>
  <si>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</si>
  <si>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</si>
  <si>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</si>
  <si>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</si>
  <si>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</si>
  <si>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</si>
  <si>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</si>
  <si>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</si>
  <si>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</si>
  <si>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</si>
  <si>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</si>
  <si>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</si>
  <si>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</si>
  <si>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</si>
  <si>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</si>
  <si>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</si>
  <si>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</si>
  <si>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</si>
  <si>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</si>
  <si>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</si>
  <si>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</si>
  <si>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</si>
  <si>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</si>
  <si>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</si>
  <si>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</si>
  <si>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</si>
  <si>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</si>
  <si>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</si>
  <si>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</si>
  <si>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</si>
  <si>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</si>
  <si>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</si>
  <si>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</si>
  <si>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</si>
  <si>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</si>
  <si>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</si>
  <si>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</si>
  <si>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</si>
  <si>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</si>
  <si>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</si>
  <si>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</si>
  <si>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</si>
  <si>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</si>
  <si>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</si>
  <si>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</si>
  <si>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</si>
  <si>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</si>
  <si>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</si>
  <si>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</si>
  <si>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</si>
  <si>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</si>
  <si>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</si>
  <si>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</si>
  <si>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</si>
  <si>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</si>
  <si>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</si>
  <si>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</si>
  <si>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</si>
  <si>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</si>
  <si>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</si>
  <si>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</si>
  <si>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</si>
  <si>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</si>
  <si>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</si>
  <si>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</si>
  <si>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</si>
  <si>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</si>
  <si>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</si>
  <si>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</si>
  <si>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</si>
  <si>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</si>
  <si>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</si>
  <si>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</si>
  <si>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</si>
  <si>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</si>
  <si>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</si>
  <si>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</si>
  <si>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</si>
  <si>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</si>
  <si>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</si>
  <si>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</si>
  <si>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</si>
  <si>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</si>
  <si>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</si>
  <si>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</si>
  <si>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</si>
  <si>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</si>
  <si>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</si>
  <si>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</si>
  <si>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</si>
  <si>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</si>
  <si>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</si>
  <si>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</si>
  <si>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</si>
  <si>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</si>
  <si>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</si>
  <si>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</si>
  <si>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</si>
  <si>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</si>
  <si>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</si>
  <si>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</si>
  <si>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</si>
  <si>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</si>
  <si>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</si>
  <si>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</si>
  <si>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</si>
  <si>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</si>
  <si>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</si>
  <si>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</si>
  <si>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</si>
  <si>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</si>
  <si>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</si>
  <si>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</si>
  <si>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</si>
  <si>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</si>
  <si>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</si>
  <si>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</si>
  <si>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</si>
  <si>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</si>
  <si>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</si>
  <si>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</si>
  <si>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</si>
  <si>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</si>
  <si>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</si>
  <si>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</si>
  <si>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</si>
  <si>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</si>
  <si>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</si>
  <si>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</si>
  <si>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</si>
  <si>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</si>
  <si>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</si>
  <si>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</si>
  <si>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</si>
  <si>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</si>
  <si>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</si>
  <si>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</si>
  <si>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</si>
  <si>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</si>
  <si>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</si>
  <si>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</si>
  <si>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</si>
  <si>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</si>
  <si>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</si>
  <si>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</si>
  <si>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</si>
  <si>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</si>
  <si>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</si>
  <si>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</si>
  <si>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</si>
  <si>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</si>
  <si>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</si>
  <si>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</si>
  <si>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</si>
  <si>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</si>
  <si>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</si>
  <si>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</si>
  <si>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</si>
  <si>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</si>
  <si>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</si>
  <si>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</si>
  <si>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</si>
  <si>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</si>
  <si>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</si>
  <si>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</si>
  <si>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</si>
  <si>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</si>
  <si>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</si>
  <si>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</si>
  <si>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</si>
  <si>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</si>
  <si>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</si>
  <si>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</si>
  <si>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</si>
  <si>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</si>
  <si>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</si>
  <si>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</si>
  <si>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</si>
  <si>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</si>
  <si>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</si>
  <si>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</si>
  <si>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</si>
  <si>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</si>
  <si>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</si>
  <si>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</si>
  <si>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</si>
  <si>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</si>
  <si>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</si>
  <si>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</si>
  <si>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</si>
  <si>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</si>
  <si>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</si>
  <si>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</si>
  <si>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</si>
  <si>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</si>
  <si>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</si>
  <si>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</si>
  <si>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</si>
  <si>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</si>
  <si>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</si>
  <si>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</si>
  <si>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</si>
  <si>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</si>
  <si>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</si>
  <si>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</si>
  <si>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</si>
  <si>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</si>
  <si>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</si>
  <si>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</si>
  <si>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</si>
  <si>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</si>
  <si>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</si>
  <si>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</si>
  <si>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</si>
  <si>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</si>
  <si>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</si>
  <si>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</si>
  <si>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</si>
  <si>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</si>
  <si>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</si>
  <si>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</si>
  <si>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</si>
  <si>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</si>
  <si>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</si>
  <si>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</si>
  <si>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</si>
  <si>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</si>
  <si>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</si>
  <si>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</si>
  <si>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</si>
  <si>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</si>
  <si>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</si>
  <si>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</si>
  <si>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</si>
  <si>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</si>
  <si>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</si>
  <si>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</si>
  <si>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</si>
  <si>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</si>
  <si>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</si>
  <si>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</si>
  <si>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</si>
  <si>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</si>
  <si>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</si>
  <si>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</si>
  <si>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</si>
  <si>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</si>
  <si>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</si>
  <si>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</si>
  <si>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</si>
  <si>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</si>
  <si>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</si>
  <si>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</si>
  <si>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</si>
  <si>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</si>
  <si>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</si>
  <si>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</si>
  <si>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</si>
  <si>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</si>
  <si>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</si>
  <si>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</si>
  <si>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</si>
  <si>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</si>
  <si>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</si>
  <si>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</si>
  <si>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</si>
  <si>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</si>
  <si>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</si>
  <si>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</si>
  <si>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</si>
  <si>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</si>
  <si>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</si>
  <si>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</si>
  <si>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</si>
  <si>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</si>
  <si>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</si>
  <si>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</si>
  <si>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</si>
  <si>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</si>
  <si>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</si>
  <si>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</si>
  <si>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</si>
  <si>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</si>
  <si>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</si>
  <si>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</si>
  <si>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</si>
  <si>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</si>
  <si>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</si>
  <si>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</si>
  <si>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</si>
  <si>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</si>
  <si>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</si>
  <si>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</si>
  <si>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</si>
  <si>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</si>
  <si>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</si>
  <si>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</si>
  <si>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</si>
  <si>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</si>
  <si>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</si>
  <si>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</si>
  <si>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</si>
  <si>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</si>
  <si>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</si>
  <si>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</si>
  <si>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</si>
  <si>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</si>
  <si>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</si>
  <si>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</si>
  <si>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</si>
  <si>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</si>
  <si>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</si>
  <si>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</si>
  <si>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</si>
  <si>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</si>
  <si>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</si>
  <si>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</si>
  <si>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</si>
  <si>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</si>
  <si>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</si>
  <si>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</si>
  <si>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</si>
  <si>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</si>
  <si>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</si>
  <si>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</si>
  <si>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</si>
  <si>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</si>
  <si>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</si>
  <si>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</si>
  <si>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</si>
  <si>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</si>
  <si>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</si>
  <si>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</si>
  <si>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</si>
  <si>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</si>
  <si>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</si>
  <si>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</si>
  <si>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</si>
  <si>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</si>
  <si>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</si>
  <si>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</si>
  <si>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</si>
  <si>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</si>
  <si>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</si>
  <si>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</si>
  <si>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</si>
  <si>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</si>
  <si>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</si>
  <si>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</si>
  <si>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</si>
  <si>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</si>
  <si>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</si>
  <si>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</si>
  <si>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</si>
  <si>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</si>
  <si>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</si>
  <si>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</si>
  <si>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</si>
  <si>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</si>
  <si>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</si>
  <si>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</si>
  <si>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</si>
  <si>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</si>
  <si>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</si>
  <si>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</si>
  <si>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</si>
  <si>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</si>
  <si>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</si>
  <si>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</si>
  <si>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</si>
  <si>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</si>
  <si>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</si>
  <si>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</si>
  <si>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</si>
  <si>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</si>
  <si>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</si>
  <si>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</si>
  <si>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</si>
  <si>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</si>
  <si>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</si>
  <si>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</si>
  <si>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</si>
  <si>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</si>
  <si>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</si>
  <si>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</si>
  <si>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</si>
  <si>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</si>
  <si>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</si>
  <si>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</si>
  <si>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</si>
  <si>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</si>
  <si>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</si>
  <si>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</si>
  <si>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</si>
  <si>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</si>
  <si>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</si>
  <si>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</si>
  <si>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</si>
  <si>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</si>
  <si>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</si>
  <si>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</si>
  <si>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</si>
  <si>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</si>
  <si>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</si>
  <si>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</si>
  <si>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</si>
  <si>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</si>
  <si>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</si>
  <si>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</si>
  <si>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</si>
  <si>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</si>
  <si>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</si>
  <si>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</si>
  <si>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</si>
  <si>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</si>
  <si>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</si>
  <si>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</si>
  <si>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</si>
  <si>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</si>
  <si>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</si>
  <si>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</si>
  <si>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</si>
  <si>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</si>
  <si>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</si>
  <si>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</si>
  <si>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</si>
  <si>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</si>
  <si>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</si>
  <si>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</si>
  <si>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</si>
  <si>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</si>
  <si>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</si>
  <si>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</si>
  <si>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</si>
  <si>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</si>
  <si>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</si>
  <si>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</si>
  <si>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</si>
  <si>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</si>
  <si>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</si>
  <si>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</si>
  <si>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</si>
  <si>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</si>
  <si>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</si>
  <si>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</si>
  <si>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</si>
  <si>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</si>
  <si>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</si>
  <si>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</si>
  <si>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</si>
  <si>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</si>
  <si>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</si>
  <si>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</si>
  <si>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</si>
  <si>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</si>
  <si>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</si>
  <si>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</si>
  <si>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</si>
  <si>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</si>
  <si>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</si>
  <si>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</si>
  <si>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</si>
  <si>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</si>
  <si>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</si>
  <si>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</si>
  <si>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</si>
  <si>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</si>
  <si>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</si>
  <si>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</si>
  <si>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</si>
  <si>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</si>
  <si>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</si>
  <si>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</si>
  <si>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</si>
  <si>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</si>
  <si>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</si>
  <si>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</si>
  <si>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</si>
  <si>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</si>
  <si>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</si>
  <si>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</si>
  <si>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</si>
  <si>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</si>
  <si>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</si>
  <si>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</si>
  <si>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</si>
  <si>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</si>
  <si>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</si>
  <si>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</si>
  <si>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</si>
  <si>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</si>
  <si>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</si>
  <si>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</si>
  <si>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</si>
  <si>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</si>
  <si>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</si>
  <si>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</si>
  <si>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</si>
  <si>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</si>
  <si>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</si>
  <si>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</si>
  <si>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</si>
  <si>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</si>
  <si>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</si>
  <si>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</si>
  <si>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</si>
  <si>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</si>
  <si>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</si>
  <si>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</si>
  <si>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</si>
  <si>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</si>
  <si>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</si>
  <si>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</si>
  <si>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</si>
  <si>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</si>
  <si>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</si>
  <si>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</si>
  <si>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</si>
  <si>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</si>
  <si>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</si>
  <si>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</si>
  <si>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</si>
  <si>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</si>
  <si>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</si>
  <si>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</si>
  <si>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</si>
  <si>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</si>
  <si>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</si>
  <si>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</si>
  <si>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</si>
  <si>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</si>
  <si>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</si>
  <si>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</si>
  <si>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</si>
  <si>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</si>
  <si>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</si>
  <si>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</si>
  <si>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</si>
  <si>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</si>
  <si>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</si>
  <si>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</si>
  <si>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</si>
  <si>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</si>
  <si>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</si>
  <si>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</si>
  <si>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</si>
  <si>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</si>
  <si>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</si>
  <si>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</si>
  <si>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</si>
  <si>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</si>
  <si>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</si>
  <si>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</si>
  <si>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</si>
  <si>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</si>
  <si>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</si>
  <si>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</si>
  <si>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</si>
  <si>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</si>
  <si>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</si>
  <si>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</si>
  <si>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</si>
  <si>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</si>
  <si>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</si>
  <si>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</si>
  <si>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</si>
  <si>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</si>
  <si>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</si>
  <si>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</si>
  <si>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</si>
  <si>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</si>
  <si>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</si>
  <si>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</si>
  <si>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</si>
  <si>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</si>
  <si>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</si>
  <si>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</si>
  <si>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</si>
  <si>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</si>
  <si>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</si>
  <si>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</si>
  <si>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</si>
  <si>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</si>
  <si>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</si>
  <si>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</si>
  <si>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</si>
  <si>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</si>
  <si>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</si>
  <si>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</si>
  <si>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</si>
  <si>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</si>
  <si>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</si>
  <si>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</si>
  <si>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</si>
  <si>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</si>
  <si>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</si>
  <si>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</si>
  <si>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</si>
  <si>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</si>
  <si>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</si>
  <si>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</si>
  <si>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</si>
  <si>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</si>
  <si>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</si>
  <si>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</si>
  <si>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</si>
  <si>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</si>
  <si>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</si>
  <si>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</si>
  <si>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</si>
  <si>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</si>
  <si>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</si>
  <si>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</si>
  <si>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</si>
  <si>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</si>
  <si>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</si>
  <si>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</si>
  <si>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</si>
  <si>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</si>
  <si>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</si>
  <si>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</si>
  <si>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</si>
  <si>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</si>
  <si>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</si>
  <si>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</si>
  <si>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</si>
  <si>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</si>
  <si>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</si>
  <si>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</si>
  <si>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</si>
  <si>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</si>
  <si>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</si>
  <si>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</si>
  <si>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</si>
  <si>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</si>
  <si>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</si>
  <si>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</si>
  <si>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</si>
  <si>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</si>
  <si>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</si>
  <si>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</si>
  <si>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</si>
  <si>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</si>
  <si>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</si>
  <si>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</si>
  <si>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</si>
  <si>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</si>
  <si>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</si>
  <si>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</si>
  <si>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</si>
  <si>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</si>
  <si>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</si>
  <si>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</si>
  <si>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</si>
  <si>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</si>
  <si>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</si>
  <si>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</si>
  <si>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</si>
  <si>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</si>
  <si>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</si>
  <si>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</si>
  <si>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</si>
  <si>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</si>
  <si>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</si>
  <si>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</si>
  <si>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</si>
  <si>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</si>
  <si>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</si>
  <si>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</si>
  <si>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</si>
  <si>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</si>
  <si>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</si>
  <si>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</si>
  <si>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</si>
  <si>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</si>
  <si>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</si>
  <si>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</si>
  <si>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</si>
  <si>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</si>
  <si>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</si>
  <si>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</si>
  <si>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</si>
  <si>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</si>
  <si>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</si>
  <si>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</si>
  <si>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</si>
  <si>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</si>
  <si>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</si>
  <si>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</si>
  <si>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</si>
  <si>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</si>
  <si>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</si>
  <si>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</si>
  <si>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</si>
  <si>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</si>
  <si>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</si>
  <si>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</si>
  <si>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</si>
  <si>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</si>
  <si>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</si>
  <si>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</si>
  <si>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</si>
  <si>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</si>
  <si>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</si>
  <si>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</si>
  <si>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</si>
  <si>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</si>
  <si>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</si>
  <si>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</si>
  <si>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</si>
  <si>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</si>
  <si>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</si>
  <si>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</si>
  <si>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</si>
  <si>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</si>
  <si>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</si>
  <si>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</si>
  <si>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</si>
  <si>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</si>
  <si>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</si>
  <si>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</si>
  <si>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</si>
  <si>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</si>
  <si>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</si>
  <si>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</si>
  <si>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</si>
  <si>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</si>
  <si>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</si>
  <si>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</si>
  <si>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</si>
  <si>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</si>
  <si>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</si>
  <si>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</si>
  <si>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</si>
  <si>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</si>
  <si>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</si>
  <si>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</si>
  <si>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</si>
  <si>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</si>
  <si>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</si>
  <si>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</si>
  <si>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</si>
  <si>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</si>
  <si>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</si>
  <si>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</si>
  <si>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</si>
  <si>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</si>
  <si>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</si>
  <si>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</si>
  <si>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</si>
  <si>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</si>
  <si>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</si>
  <si>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</si>
  <si>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</si>
  <si>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</si>
  <si>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</si>
  <si>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</si>
  <si>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</si>
  <si>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</si>
  <si>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</si>
  <si>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</si>
  <si>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</si>
  <si>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</si>
  <si>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</si>
  <si>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</si>
  <si>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</si>
  <si>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</si>
  <si>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</si>
  <si>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</si>
  <si>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</si>
  <si>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</si>
  <si>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</si>
  <si>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</si>
  <si>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</si>
  <si>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</si>
  <si>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</si>
  <si>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</si>
  <si>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</si>
  <si>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</si>
  <si>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</si>
  <si>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</si>
  <si>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</si>
  <si>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</si>
  <si>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</si>
  <si>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</si>
  <si>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</si>
  <si>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</si>
  <si>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</si>
  <si>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</si>
  <si>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</si>
  <si>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</si>
  <si>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</si>
  <si>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</si>
  <si>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</si>
  <si>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</si>
  <si>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</si>
  <si>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</si>
  <si>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</si>
  <si>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</si>
  <si>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</si>
  <si>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</si>
  <si>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</si>
  <si>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</si>
  <si>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</si>
  <si>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</si>
  <si>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</si>
  <si>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</si>
  <si>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</si>
  <si>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</si>
  <si>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</si>
  <si>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</si>
  <si>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</si>
  <si>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</si>
  <si>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</si>
  <si>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</si>
  <si>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</si>
  <si>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</si>
  <si>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</si>
  <si>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</si>
  <si>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</si>
  <si>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</si>
  <si>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</si>
  <si>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</si>
  <si>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</si>
  <si>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</si>
  <si>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</si>
  <si>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</si>
  <si>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</si>
  <si>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</si>
  <si>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</si>
  <si>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</si>
  <si>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</si>
  <si>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</si>
  <si>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</si>
  <si>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</si>
  <si>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</si>
  <si>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</si>
  <si>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</si>
  <si>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</si>
  <si>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</si>
  <si>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</si>
  <si>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</si>
  <si>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</si>
  <si>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</si>
  <si>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</si>
  <si>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</si>
  <si>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</si>
  <si>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</si>
  <si>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</si>
  <si>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</si>
  <si>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</si>
  <si>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</si>
  <si>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</si>
  <si>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</si>
  <si>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</si>
  <si>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</si>
  <si>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</si>
  <si>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</si>
  <si>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</si>
  <si>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</si>
  <si>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</si>
  <si>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</si>
  <si>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</si>
  <si>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</si>
  <si>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</si>
  <si>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</si>
  <si>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</si>
  <si>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</si>
  <si>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</si>
  <si>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</si>
  <si>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</si>
  <si>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</si>
  <si>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</si>
  <si>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</si>
  <si>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</si>
  <si>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</si>
  <si>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</si>
  <si>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</si>
  <si>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</si>
  <si>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</si>
  <si>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</si>
  <si>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</si>
  <si>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</si>
  <si>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</si>
  <si>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</si>
  <si>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</si>
  <si>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</si>
  <si>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</si>
  <si>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</si>
  <si>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</si>
  <si>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</si>
  <si>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</si>
  <si>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</si>
  <si>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</si>
  <si>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</si>
  <si>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</si>
  <si>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</si>
  <si>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</si>
  <si>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</si>
  <si>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</si>
  <si>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</si>
  <si>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</si>
  <si>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</si>
  <si>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</si>
  <si>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</si>
  <si>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</si>
  <si>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</si>
  <si>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</si>
  <si>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</si>
  <si>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</si>
  <si>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</si>
  <si>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</si>
  <si>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</si>
  <si>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</si>
  <si>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</si>
  <si>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</si>
  <si>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</si>
  <si>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</si>
  <si>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</si>
  <si>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</si>
  <si>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</si>
  <si>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</si>
  <si>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</si>
  <si>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</si>
  <si>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</si>
  <si>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</si>
  <si>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</si>
  <si>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</si>
  <si>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</si>
  <si>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</si>
  <si>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</si>
  <si>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</si>
  <si>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</si>
  <si>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</si>
  <si>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</si>
  <si>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</si>
  <si>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</si>
  <si>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</si>
  <si>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</si>
  <si>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</si>
  <si>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</si>
  <si>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</si>
  <si>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</si>
  <si>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</si>
  <si>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</si>
  <si>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</si>
  <si>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</si>
  <si>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</si>
  <si>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</si>
  <si>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</si>
  <si>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</si>
  <si>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</si>
  <si>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</si>
  <si>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</si>
  <si>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</si>
  <si>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</si>
  <si>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</si>
  <si>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</si>
  <si>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</si>
  <si>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</si>
  <si>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</si>
  <si>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</si>
  <si>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</si>
  <si>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</si>
  <si>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</si>
  <si>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</si>
  <si>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</si>
  <si>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</si>
  <si>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</si>
  <si>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</si>
  <si>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</si>
  <si>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</si>
  <si>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</si>
  <si>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</si>
  <si>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</si>
  <si>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</si>
  <si>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</si>
  <si>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</si>
  <si>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</si>
  <si>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</si>
  <si>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</si>
  <si>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</si>
  <si>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</si>
  <si>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</si>
  <si>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</si>
  <si>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</si>
  <si>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</si>
  <si>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</si>
  <si>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</si>
  <si>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</si>
  <si>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</si>
  <si>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</si>
  <si>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</si>
  <si>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</si>
  <si>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</si>
  <si>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</si>
  <si>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</si>
  <si>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</si>
  <si>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</si>
  <si>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</si>
  <si>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</si>
  <si>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</si>
  <si>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</si>
  <si>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</si>
  <si>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</si>
  <si>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</si>
  <si>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</si>
  <si>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</si>
  <si>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</si>
  <si>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</si>
  <si>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</si>
  <si>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</si>
  <si>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</si>
  <si>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</si>
  <si>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</si>
  <si>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</si>
  <si>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</si>
  <si>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</si>
  <si>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</si>
  <si>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</si>
  <si>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</si>
  <si>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</si>
  <si>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</si>
  <si>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</si>
  <si>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</si>
  <si>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</si>
  <si>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</si>
  <si>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</si>
  <si>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</si>
  <si>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</si>
  <si>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</si>
  <si>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</si>
  <si>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</si>
  <si>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</si>
  <si>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</si>
  <si>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</si>
  <si>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</si>
  <si>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</si>
  <si>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</si>
  <si>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</si>
  <si>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</si>
  <si>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</si>
  <si>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</si>
  <si>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</si>
  <si>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</si>
  <si>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</si>
  <si>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</si>
  <si>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</si>
  <si>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</si>
  <si>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</si>
  <si>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</si>
  <si>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</si>
  <si>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</si>
  <si>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</si>
  <si>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</si>
  <si>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</si>
  <si>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</si>
  <si>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</si>
  <si>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</si>
  <si>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</si>
  <si>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</si>
  <si>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</si>
  <si>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</si>
  <si>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</si>
  <si>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</si>
  <si>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</si>
  <si>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</si>
  <si>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</si>
  <si>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</si>
  <si>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</si>
  <si>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</si>
  <si>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</si>
  <si>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</si>
  <si>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</si>
  <si>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</si>
  <si>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</si>
  <si>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</si>
  <si>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</si>
  <si>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</si>
  <si>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</si>
  <si>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</si>
  <si>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</si>
  <si>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</si>
  <si>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</si>
  <si>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</si>
  <si>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</si>
  <si>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</si>
  <si>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</si>
  <si>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</si>
  <si>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</si>
  <si>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</si>
  <si>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</si>
  <si>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</si>
  <si>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</si>
  <si>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</si>
  <si>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</si>
  <si>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</si>
  <si>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</si>
  <si>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</si>
  <si>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</si>
  <si>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</si>
  <si>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</si>
  <si>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</si>
  <si>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</si>
  <si>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</si>
  <si>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</si>
  <si>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</si>
  <si>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</si>
  <si>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</si>
  <si>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</si>
  <si>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</si>
  <si>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</si>
  <si>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</si>
  <si>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</si>
  <si>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</si>
  <si>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</si>
  <si>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</si>
  <si>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</si>
  <si>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</si>
  <si>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</si>
  <si>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</si>
  <si>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</si>
  <si>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</si>
  <si>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</si>
  <si>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</si>
  <si>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</si>
  <si>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</si>
  <si>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</si>
  <si>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</si>
  <si>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</si>
  <si>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</si>
  <si>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</si>
  <si>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</si>
  <si>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</si>
  <si>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</si>
  <si>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</si>
  <si>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</si>
  <si>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</si>
  <si>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</si>
  <si>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</si>
  <si>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</si>
  <si>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</si>
  <si>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</si>
  <si>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</si>
  <si>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</si>
  <si>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</si>
  <si>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</si>
  <si>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</si>
  <si>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</si>
  <si>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</si>
  <si>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</si>
  <si>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</si>
  <si>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</si>
  <si>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</si>
  <si>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</si>
  <si>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</si>
  <si>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</si>
  <si>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</si>
  <si>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</si>
  <si>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</si>
  <si>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</si>
  <si>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</si>
  <si>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</si>
  <si>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</si>
  <si>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</si>
  <si>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</si>
  <si>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</si>
  <si>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</si>
  <si>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</si>
  <si>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</si>
  <si>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</si>
  <si>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</si>
  <si>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</si>
  <si>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</si>
  <si>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</si>
  <si>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</si>
  <si>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</si>
  <si>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</si>
  <si>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</si>
  <si>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</si>
  <si>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</si>
  <si>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</si>
  <si>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</si>
  <si>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</si>
  <si>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</si>
  <si>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</si>
  <si>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</si>
  <si>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</si>
  <si>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</si>
  <si>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</si>
  <si>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</si>
  <si>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</si>
  <si>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</si>
  <si>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</si>
  <si>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</si>
  <si>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</si>
  <si>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</si>
  <si>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</si>
  <si>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</si>
  <si>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</si>
  <si>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</si>
  <si>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</si>
  <si>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</si>
  <si>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</si>
  <si>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</si>
  <si>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</si>
  <si>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</si>
  <si>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</si>
  <si>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</si>
  <si>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</si>
  <si>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</si>
  <si>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</si>
  <si>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</si>
  <si>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</si>
  <si>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</si>
  <si>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</si>
  <si>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</si>
  <si>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</si>
  <si>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</si>
  <si>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</si>
  <si>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</si>
  <si>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</si>
  <si>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</si>
  <si>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</si>
  <si>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</si>
  <si>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</si>
  <si>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</si>
  <si>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</si>
  <si>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</si>
  <si>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</si>
  <si>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</si>
  <si>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</si>
  <si>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</si>
  <si>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</si>
  <si>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</si>
  <si>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</si>
  <si>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</si>
  <si>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</si>
  <si>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</si>
  <si>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</si>
  <si>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</si>
  <si>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</si>
  <si>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</si>
  <si>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</si>
  <si>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</si>
  <si>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</si>
  <si>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</si>
  <si>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</si>
  <si>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</si>
  <si>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</si>
  <si>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</si>
  <si>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</si>
  <si>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</si>
  <si>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</si>
  <si>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</si>
  <si>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</si>
  <si>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</si>
  <si>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</si>
  <si>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</si>
  <si>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</si>
  <si>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</si>
  <si>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</si>
  <si>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</si>
  <si>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</si>
  <si>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</si>
  <si>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</si>
  <si>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</si>
  <si>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</si>
  <si>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</si>
  <si>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</si>
  <si>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</si>
  <si>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</si>
  <si>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</si>
  <si>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</si>
  <si>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</si>
  <si>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</si>
  <si>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</si>
  <si>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</si>
  <si>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</si>
  <si>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</si>
  <si>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</si>
  <si>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</si>
  <si>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</si>
  <si>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</si>
  <si>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</si>
  <si>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</si>
  <si>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</si>
  <si>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</si>
  <si>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</si>
  <si>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</si>
  <si>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</si>
  <si>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</si>
  <si>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</si>
  <si>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</si>
  <si>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</si>
  <si>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</si>
  <si>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</si>
  <si>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</si>
  <si>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</si>
  <si>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</si>
  <si>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</si>
  <si>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</si>
  <si>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</si>
  <si>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</si>
  <si>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</si>
  <si>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</si>
  <si>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</si>
  <si>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</si>
  <si>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</si>
  <si>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</si>
  <si>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</si>
  <si>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</si>
  <si>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</si>
  <si>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</si>
  <si>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</si>
  <si>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</si>
  <si>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</si>
  <si>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</si>
  <si>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</si>
  <si>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</si>
  <si>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</si>
  <si>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</si>
  <si>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</si>
  <si>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</si>
  <si>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</si>
  <si>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</si>
  <si>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</si>
  <si>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</si>
  <si>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</si>
  <si>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</si>
  <si>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</si>
  <si>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</si>
  <si>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</si>
  <si>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</si>
  <si>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</si>
  <si>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</si>
  <si>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</si>
  <si>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</si>
  <si>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</si>
  <si>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</si>
  <si>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</si>
  <si>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</si>
  <si>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</si>
  <si>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</si>
  <si>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</si>
  <si>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</si>
  <si>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</si>
  <si>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</si>
  <si>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</si>
  <si>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</si>
  <si>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</si>
  <si>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</si>
  <si>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</si>
  <si>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</si>
  <si>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</si>
  <si>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</si>
  <si>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</si>
  <si>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</si>
  <si>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</si>
  <si>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</si>
  <si>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</si>
  <si>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</si>
  <si>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</si>
  <si>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</si>
  <si>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</si>
  <si>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</si>
  <si>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</si>
  <si>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</si>
  <si>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</si>
  <si>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</si>
  <si>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</si>
  <si>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</si>
  <si>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</si>
  <si>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</si>
  <si>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</si>
  <si>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</si>
  <si>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</si>
  <si>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</si>
  <si>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</si>
  <si>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</si>
  <si>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</si>
  <si>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</si>
  <si>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</si>
  <si>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</si>
  <si>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</si>
  <si>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</si>
  <si>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</si>
  <si>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</si>
  <si>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</si>
  <si>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</si>
  <si>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</si>
  <si>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</si>
  <si>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</si>
  <si>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</si>
  <si>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</si>
  <si>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</si>
  <si>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</si>
  <si>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</si>
  <si>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</si>
  <si>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</si>
  <si>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</si>
  <si>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</si>
  <si>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</si>
  <si>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</si>
  <si>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</si>
  <si>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</si>
  <si>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</si>
  <si>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</si>
  <si>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</si>
  <si>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</si>
  <si>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</si>
  <si>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</si>
  <si>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</si>
  <si>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</si>
  <si>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</si>
  <si>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</si>
  <si>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</si>
  <si>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</si>
  <si>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</si>
  <si>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</si>
  <si>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</si>
  <si>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</si>
  <si>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</si>
  <si>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</si>
  <si>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</si>
  <si>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</si>
  <si>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</si>
  <si>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</si>
  <si>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</si>
  <si>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</si>
  <si>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</si>
  <si>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</si>
  <si>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</si>
  <si>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</si>
  <si>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</si>
  <si>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</si>
  <si>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</si>
  <si>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</si>
  <si>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</si>
  <si>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</si>
  <si>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</si>
  <si>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</si>
  <si>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</si>
  <si>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</si>
  <si>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</si>
  <si>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</si>
  <si>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</si>
  <si>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</si>
  <si>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</si>
  <si>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</si>
  <si>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</si>
  <si>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</si>
  <si>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</si>
  <si>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</si>
  <si>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</si>
  <si>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</si>
  <si>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</si>
  <si>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</si>
  <si>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</si>
  <si>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</si>
  <si>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</si>
  <si>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</si>
  <si>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</si>
  <si>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</si>
  <si>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</si>
  <si>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</si>
  <si>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</si>
  <si>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</si>
  <si>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</si>
  <si>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</si>
  <si>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</si>
  <si>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</si>
  <si>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</si>
  <si>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</si>
  <si>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</si>
  <si>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</si>
  <si>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</si>
  <si>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</si>
  <si>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</si>
  <si>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</si>
  <si>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</si>
  <si>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</si>
  <si>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</si>
  <si>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</si>
  <si>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</si>
  <si>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</si>
  <si>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</si>
  <si>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</si>
  <si>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</si>
  <si>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</si>
  <si>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</si>
  <si>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</si>
  <si>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</si>
  <si>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</si>
  <si>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</si>
  <si>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</si>
  <si>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</si>
  <si>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</si>
  <si>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</si>
  <si>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</si>
  <si>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</si>
  <si>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</si>
  <si>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</si>
  <si>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</si>
  <si>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</si>
  <si>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</si>
  <si>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</si>
  <si>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</si>
  <si>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</si>
  <si>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</si>
  <si>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</si>
  <si>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</si>
  <si>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</si>
  <si>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</si>
  <si>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</si>
  <si>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</si>
  <si>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</si>
  <si>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</si>
  <si>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</si>
  <si>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</si>
  <si>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</si>
  <si>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</si>
  <si>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</si>
  <si>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</si>
  <si>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</si>
  <si>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</si>
  <si>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</si>
  <si>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</si>
  <si>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</si>
  <si>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</si>
  <si>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</si>
  <si>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</si>
  <si>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</si>
  <si>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</si>
  <si>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</si>
  <si>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</si>
  <si>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</si>
  <si>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</si>
  <si>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</si>
  <si>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</si>
  <si>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</si>
  <si>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</si>
  <si>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</si>
  <si>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</si>
  <si>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</si>
  <si>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</si>
  <si>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</si>
  <si>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</si>
  <si>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</si>
  <si>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</si>
  <si>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</si>
  <si>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</si>
  <si>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</si>
  <si>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</si>
  <si>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</si>
  <si>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</si>
  <si>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</si>
  <si>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</si>
  <si>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</si>
  <si>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</si>
  <si>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</si>
  <si>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</si>
  <si>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</si>
  <si>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</si>
  <si>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</si>
  <si>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</si>
  <si>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</si>
  <si>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</si>
  <si>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</si>
  <si>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</si>
  <si>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</si>
  <si>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</si>
  <si>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</si>
  <si>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</si>
  <si>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</si>
  <si>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</si>
  <si>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</si>
  <si>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</si>
  <si>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</si>
  <si>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</si>
  <si>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</si>
  <si>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</si>
  <si>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</si>
  <si>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</si>
  <si>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</si>
  <si>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</si>
  <si>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</si>
  <si>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</si>
  <si>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</si>
  <si>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</si>
  <si>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</si>
  <si>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</si>
  <si>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</si>
  <si>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</si>
  <si>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</si>
  <si>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</si>
  <si>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</si>
  <si>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</si>
  <si>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</si>
  <si>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</si>
  <si>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</si>
  <si>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</si>
  <si>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</si>
  <si>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</si>
  <si>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</si>
  <si>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</si>
  <si>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</si>
  <si>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</si>
  <si>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</si>
  <si>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</si>
  <si>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</si>
  <si>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</si>
  <si>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</si>
  <si>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</si>
  <si>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</si>
  <si>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</si>
  <si>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</si>
  <si>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</si>
  <si>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</si>
  <si>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</si>
  <si>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</si>
  <si>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</si>
  <si>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</si>
  <si>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</si>
  <si>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</si>
  <si>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</si>
  <si>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</si>
  <si>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</si>
  <si>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</si>
  <si>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</si>
  <si>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</si>
  <si>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</si>
  <si>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</si>
  <si>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</si>
  <si>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</si>
  <si>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</si>
  <si>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</si>
  <si>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</si>
  <si>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</si>
  <si>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</si>
  <si>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</si>
  <si>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</si>
  <si>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</si>
  <si>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</si>
  <si>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</si>
  <si>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</si>
  <si>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</si>
  <si>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</si>
  <si>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</si>
  <si>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</si>
  <si>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</si>
  <si>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</si>
  <si>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</si>
  <si>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</si>
  <si>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</si>
  <si>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</si>
  <si>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</si>
  <si>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</si>
  <si>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</si>
  <si>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</si>
  <si>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</si>
  <si>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</si>
  <si>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</si>
  <si>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</si>
  <si>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</si>
  <si>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</si>
  <si>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</si>
  <si>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</si>
  <si>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</si>
  <si>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</si>
  <si>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</si>
  <si>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</si>
  <si>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</si>
  <si>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</si>
  <si>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</si>
  <si>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</si>
  <si>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</si>
  <si>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</si>
  <si>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</si>
  <si>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</si>
  <si>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</si>
  <si>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</si>
  <si>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</si>
  <si>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</si>
  <si>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</si>
  <si>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</si>
  <si>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</si>
  <si>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</si>
  <si>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</si>
  <si>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</si>
  <si>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</si>
  <si>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</si>
  <si>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</si>
  <si>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</si>
  <si>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</si>
  <si>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</si>
  <si>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</si>
  <si>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</si>
  <si>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</si>
  <si>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</si>
  <si>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</si>
  <si>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</si>
  <si>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</si>
  <si>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</si>
  <si>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</si>
  <si>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</si>
  <si>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</si>
  <si>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</si>
  <si>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</si>
  <si>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</si>
  <si>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</si>
  <si>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</si>
  <si>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</si>
  <si>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</si>
  <si>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</si>
  <si>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</si>
  <si>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</si>
  <si>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</si>
  <si>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</si>
  <si>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</si>
  <si>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</si>
  <si>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</si>
  <si>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</si>
  <si>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</si>
  <si>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</si>
  <si>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</si>
  <si>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</si>
  <si>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</si>
  <si>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</si>
  <si>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</si>
  <si>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</si>
  <si>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</si>
  <si>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</si>
  <si>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</si>
  <si>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</si>
  <si>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</si>
  <si>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</si>
  <si>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</si>
  <si>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</si>
  <si>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</si>
  <si>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</si>
  <si>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</si>
  <si>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</si>
  <si>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</si>
  <si>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</si>
  <si>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</si>
  <si>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</si>
  <si>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</si>
  <si>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</si>
  <si>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</si>
  <si>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</si>
  <si>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</si>
  <si>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</si>
  <si>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</si>
  <si>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</si>
  <si>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</si>
  <si>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</si>
  <si>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</si>
  <si>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</si>
  <si>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</si>
  <si>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</si>
  <si>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</si>
  <si>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</si>
  <si>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</si>
  <si>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</si>
  <si>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</si>
  <si>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</si>
  <si>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</si>
  <si>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</si>
  <si>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</si>
  <si>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</si>
  <si>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</si>
  <si>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</si>
  <si>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</si>
  <si>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</si>
  <si>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</si>
  <si>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</si>
  <si>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</si>
  <si>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</si>
  <si>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</si>
  <si>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</si>
  <si>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</si>
  <si>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</si>
  <si>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</si>
  <si>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</si>
  <si>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</si>
  <si>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</si>
  <si>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</si>
  <si>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</si>
  <si>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</si>
  <si>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</si>
  <si>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</si>
  <si>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</si>
  <si>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</si>
  <si>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</si>
  <si>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</si>
  <si>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</si>
  <si>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</si>
  <si>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</si>
  <si>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</si>
  <si>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</si>
  <si>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</si>
  <si>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</si>
  <si>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</si>
  <si>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</si>
  <si>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</si>
  <si>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</si>
  <si>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</si>
  <si>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</si>
  <si>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</si>
  <si>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</si>
  <si>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</si>
  <si>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</si>
  <si>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</si>
  <si>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</si>
  <si>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</si>
  <si>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</si>
  <si>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</si>
  <si>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</si>
  <si>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</si>
  <si>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</si>
  <si>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</si>
  <si>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</si>
  <si>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</si>
  <si>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</si>
  <si>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</si>
  <si>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</si>
  <si>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</si>
  <si>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</si>
  <si>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</si>
  <si>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</si>
  <si>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</si>
  <si>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</si>
  <si>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</si>
  <si>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</si>
  <si>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</si>
  <si>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</si>
  <si>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</si>
  <si>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</si>
  <si>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</si>
  <si>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</si>
  <si>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</si>
  <si>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</si>
  <si>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</si>
  <si>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</si>
  <si>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</si>
  <si>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</si>
  <si>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</si>
  <si>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</si>
  <si>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</si>
  <si>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</si>
  <si>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</si>
  <si>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</si>
  <si>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</si>
  <si>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</si>
  <si>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</si>
  <si>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</si>
  <si>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</si>
  <si>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</si>
  <si>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</si>
  <si>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</si>
  <si>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</si>
  <si>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</si>
  <si>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</si>
  <si>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</si>
  <si>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</si>
  <si>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</si>
  <si>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</si>
  <si>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</si>
  <si>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</si>
  <si>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</si>
  <si>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</si>
  <si>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</si>
  <si>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</si>
  <si>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</si>
  <si>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</si>
  <si>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</si>
  <si>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</si>
  <si>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</si>
  <si>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</si>
  <si>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</si>
  <si>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</si>
  <si>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</si>
  <si>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</si>
  <si>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</si>
  <si>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</si>
  <si>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</si>
  <si>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</si>
  <si>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</si>
  <si>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</si>
  <si>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</si>
  <si>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</si>
  <si>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</si>
  <si>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</si>
  <si>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</si>
  <si>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</si>
  <si>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</si>
  <si>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</si>
  <si>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</si>
  <si>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</si>
  <si>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</si>
  <si>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</si>
  <si>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</si>
  <si>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</si>
  <si>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</si>
  <si>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</si>
  <si>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</si>
  <si>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</si>
  <si>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</si>
  <si>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</si>
  <si>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</si>
  <si>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</si>
  <si>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</si>
  <si>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</si>
  <si>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</si>
  <si>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</si>
  <si>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</si>
  <si>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</si>
  <si>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</si>
  <si>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</si>
  <si>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</si>
  <si>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</si>
  <si>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</si>
  <si>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</si>
  <si>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</si>
  <si>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</si>
  <si>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</si>
  <si>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</si>
  <si>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</si>
  <si>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</si>
  <si>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</si>
  <si>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</si>
  <si>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</si>
  <si>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</si>
  <si>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</si>
  <si>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</si>
  <si>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</si>
  <si>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</si>
  <si>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</si>
  <si>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</si>
  <si>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</si>
  <si>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</si>
  <si>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</si>
  <si>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</si>
  <si>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</si>
  <si>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</si>
  <si>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</si>
  <si>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</si>
  <si>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</si>
  <si>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</si>
  <si>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</si>
  <si>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</si>
  <si>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</si>
  <si>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</si>
  <si>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</si>
  <si>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</si>
  <si>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</si>
  <si>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</si>
  <si>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</si>
  <si>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</si>
  <si>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</si>
  <si>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</si>
  <si>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</si>
  <si>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</si>
  <si>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</si>
  <si>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</si>
  <si>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</si>
  <si>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</si>
  <si>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</si>
  <si>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</si>
  <si>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</si>
  <si>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</si>
  <si>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</si>
  <si>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</si>
  <si>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</si>
  <si>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</si>
  <si>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</si>
  <si>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</si>
  <si>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</si>
  <si>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</si>
  <si>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</si>
  <si>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</si>
  <si>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</si>
  <si>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</si>
  <si>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</si>
  <si>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</si>
  <si>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</si>
  <si>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</si>
  <si>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</si>
  <si>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</si>
  <si>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</si>
  <si>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</si>
  <si>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</si>
  <si>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</si>
  <si>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</si>
  <si>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</si>
  <si>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</si>
  <si>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</si>
  <si>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</si>
  <si>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</si>
  <si>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</si>
  <si>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</si>
  <si>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</si>
  <si>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</si>
  <si>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</si>
  <si>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</si>
  <si>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</si>
  <si>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</si>
  <si>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</si>
  <si>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</si>
  <si>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</si>
  <si>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</si>
  <si>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</si>
  <si>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</si>
  <si>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</si>
  <si>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</si>
  <si>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</si>
  <si>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</si>
  <si>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</si>
  <si>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</si>
  <si>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</si>
  <si>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</si>
  <si>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</si>
  <si>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</si>
  <si>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</si>
  <si>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</si>
  <si>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</si>
  <si>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</si>
  <si>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</si>
  <si>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</si>
  <si>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</si>
  <si>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</si>
  <si>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</si>
  <si>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</si>
  <si>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</si>
  <si>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</si>
  <si>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</si>
  <si>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</si>
  <si>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</si>
  <si>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</si>
  <si>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</si>
  <si>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</si>
  <si>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</si>
  <si>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</si>
  <si>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</si>
  <si>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</si>
  <si>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</si>
  <si>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</si>
  <si>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</si>
  <si>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</si>
  <si>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</si>
  <si>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</si>
  <si>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</si>
  <si>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</si>
  <si>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</si>
  <si>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</si>
  <si>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</si>
  <si>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</si>
  <si>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</si>
  <si>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</si>
  <si>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</si>
  <si>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</si>
  <si>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</si>
  <si>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</si>
  <si>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</si>
  <si>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</si>
  <si>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</si>
  <si>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</si>
  <si>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</si>
  <si>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</si>
  <si>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</si>
  <si>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</si>
  <si>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</si>
  <si>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</si>
  <si>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</si>
  <si>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</si>
  <si>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</si>
  <si>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</si>
  <si>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</si>
  <si>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</si>
  <si>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</si>
  <si>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</si>
  <si>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</si>
  <si>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</si>
  <si>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</si>
  <si>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</si>
  <si>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</si>
  <si>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</si>
  <si>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</si>
  <si>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</si>
  <si>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</si>
  <si>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</si>
  <si>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</si>
  <si>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</si>
  <si>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</si>
  <si>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</si>
  <si>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</si>
  <si>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</si>
  <si>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</si>
  <si>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</si>
  <si>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</si>
  <si>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</si>
  <si>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</si>
  <si>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</si>
  <si>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</si>
  <si>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</si>
  <si>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</si>
  <si>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</si>
  <si>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</si>
  <si>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</si>
  <si>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</si>
  <si>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</si>
  <si>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</si>
  <si>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</si>
  <si>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</si>
  <si>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</si>
  <si>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</si>
  <si>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</si>
  <si>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</si>
  <si>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</si>
  <si>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</si>
  <si>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</si>
  <si>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</si>
  <si>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</si>
  <si>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</si>
  <si>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</si>
  <si>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</si>
  <si>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</si>
  <si>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</si>
  <si>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</si>
  <si>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</si>
  <si>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</si>
  <si>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</si>
  <si>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</si>
  <si>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</si>
  <si>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</si>
  <si>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</si>
  <si>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</si>
  <si>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</si>
  <si>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</si>
  <si>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</si>
  <si>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</si>
  <si>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</si>
  <si>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</si>
  <si>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</si>
  <si>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</si>
  <si>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</si>
  <si>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</si>
  <si>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</si>
  <si>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</si>
  <si>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</si>
  <si>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</si>
  <si>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</si>
  <si>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</si>
  <si>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</si>
  <si>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</si>
  <si>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</si>
  <si>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</si>
  <si>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</si>
  <si>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</si>
  <si>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</si>
  <si>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</si>
  <si>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</si>
  <si>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</si>
  <si>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</si>
  <si>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</si>
  <si>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</si>
  <si>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</si>
  <si>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</si>
  <si>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</si>
  <si>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</si>
  <si>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</si>
  <si>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</si>
  <si>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</si>
  <si>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</si>
  <si>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</si>
  <si>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</si>
  <si>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</si>
  <si>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</si>
  <si>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</si>
  <si>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</si>
  <si>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</si>
  <si>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</si>
  <si>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</si>
  <si>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</si>
  <si>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</si>
  <si>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</si>
  <si>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</si>
  <si>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</si>
  <si>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</si>
  <si>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</si>
  <si>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</si>
  <si>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</si>
  <si>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</si>
  <si>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</si>
  <si>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</si>
  <si>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</si>
  <si>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</si>
  <si>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</si>
  <si>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</si>
  <si>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</si>
  <si>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</si>
  <si>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</si>
  <si>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</si>
  <si>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</si>
  <si>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</si>
  <si>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</si>
  <si>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</si>
  <si>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</si>
  <si>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</si>
  <si>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</si>
  <si>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</si>
  <si>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</si>
  <si>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</si>
  <si>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</si>
  <si>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</si>
  <si>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</si>
  <si>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</si>
  <si>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</si>
  <si>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</si>
  <si>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</si>
  <si>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</si>
  <si>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</si>
  <si>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</si>
  <si>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</si>
  <si>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</si>
  <si>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</si>
  <si>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</si>
  <si>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</si>
  <si>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</si>
  <si>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</si>
  <si>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</si>
  <si>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</si>
  <si>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</si>
  <si>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</si>
  <si>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</si>
  <si>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</si>
  <si>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</si>
  <si>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</si>
  <si>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</si>
  <si>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</si>
  <si>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</si>
  <si>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</si>
  <si>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</si>
  <si>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</si>
  <si>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</si>
  <si>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</si>
  <si>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</si>
  <si>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</si>
  <si>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</si>
  <si>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</si>
  <si>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</si>
  <si>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</si>
  <si>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</si>
  <si>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</si>
  <si>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</si>
  <si>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</si>
  <si>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</si>
  <si>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</si>
  <si>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</si>
  <si>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</si>
  <si>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</si>
  <si>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</si>
  <si>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</si>
  <si>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</si>
  <si>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</si>
  <si>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</si>
  <si>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</si>
  <si>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</si>
  <si>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</si>
  <si>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</si>
  <si>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</si>
  <si>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</si>
  <si>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</si>
  <si>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</si>
  <si>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</si>
  <si>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</si>
  <si>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</si>
  <si>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</si>
  <si>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</si>
  <si>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</si>
  <si>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</si>
  <si>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</si>
  <si>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</si>
  <si>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</si>
  <si>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</si>
  <si>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</si>
  <si>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</si>
  <si>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</si>
  <si>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</si>
  <si>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</si>
  <si>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</si>
  <si>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</si>
  <si>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</si>
  <si>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</si>
  <si>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</si>
  <si>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</si>
  <si>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</si>
  <si>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</si>
  <si>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</si>
  <si>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</si>
  <si>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</si>
  <si>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</si>
  <si>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</si>
  <si>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</si>
  <si>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</si>
  <si>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</si>
  <si>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</si>
  <si>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</si>
  <si>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</si>
  <si>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</si>
  <si>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</si>
  <si>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</si>
  <si>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</si>
  <si>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</si>
  <si>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</si>
  <si>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</si>
  <si>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</si>
  <si>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</si>
  <si>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</si>
  <si>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</si>
  <si>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</si>
  <si>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</si>
  <si>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</si>
  <si>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</si>
  <si>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</si>
  <si>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</si>
  <si>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</si>
  <si>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</si>
  <si>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</si>
  <si>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</si>
  <si>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</si>
  <si>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</si>
  <si>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</si>
  <si>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</si>
  <si>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</si>
  <si>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</si>
  <si>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</si>
  <si>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</si>
  <si>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</si>
  <si>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</si>
  <si>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</si>
  <si>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</si>
  <si>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</si>
  <si>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</si>
  <si>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</si>
  <si>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</si>
  <si>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</si>
  <si>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</si>
  <si>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</si>
  <si>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</si>
  <si>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</si>
  <si>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</si>
  <si>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</si>
  <si>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</si>
  <si>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</si>
  <si>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</si>
  <si>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</si>
  <si>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</si>
  <si>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</si>
  <si>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</si>
  <si>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</si>
  <si>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</si>
  <si>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</si>
  <si>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</si>
  <si>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</si>
  <si>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</si>
  <si>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</si>
  <si>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</si>
  <si>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</si>
  <si>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</si>
  <si>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</si>
  <si>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</si>
  <si>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</si>
  <si>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</si>
  <si>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</si>
  <si>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</si>
  <si>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</si>
  <si>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</si>
  <si>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</si>
  <si>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</si>
  <si>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</si>
  <si>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</si>
  <si>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</si>
  <si>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</si>
  <si>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</si>
  <si>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</si>
  <si>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</si>
  <si>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</si>
  <si>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</si>
  <si>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</si>
  <si>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</si>
  <si>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</si>
  <si>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</si>
  <si>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</si>
  <si>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</si>
  <si>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</si>
  <si>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</si>
  <si>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</si>
  <si>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</si>
  <si>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</si>
  <si>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</si>
  <si>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</si>
  <si>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</si>
  <si>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</si>
  <si>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</si>
  <si>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</si>
  <si>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</si>
  <si>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</si>
  <si>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</si>
  <si>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</si>
  <si>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</si>
  <si>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</si>
  <si>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</si>
  <si>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</si>
  <si>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</si>
  <si>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</si>
  <si>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</si>
  <si>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</si>
  <si>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</si>
  <si>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</si>
  <si>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</si>
  <si>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</si>
  <si>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</si>
  <si>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</si>
  <si>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</si>
  <si>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</si>
  <si>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</si>
  <si>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</si>
  <si>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</si>
  <si>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</si>
  <si>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</si>
  <si>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</si>
  <si>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</si>
  <si>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</si>
  <si>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</si>
  <si>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</si>
  <si>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</si>
  <si>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</si>
  <si>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</si>
  <si>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</si>
  <si>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</si>
  <si>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</si>
  <si>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</si>
  <si>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</si>
  <si>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</si>
  <si>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</si>
  <si>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</si>
  <si>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</si>
  <si>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</si>
  <si>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</si>
  <si>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</si>
  <si>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</si>
  <si>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</si>
  <si>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</si>
  <si>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</si>
  <si>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</si>
  <si>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</si>
  <si>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</si>
  <si>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</si>
  <si>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</si>
  <si>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</si>
  <si>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</si>
  <si>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</si>
  <si>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</si>
  <si>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</si>
  <si>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</si>
  <si>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</si>
  <si>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</si>
  <si>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</si>
  <si>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</si>
  <si>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</si>
  <si>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</si>
  <si>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</si>
  <si>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</si>
  <si>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</si>
  <si>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</si>
  <si>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</si>
  <si>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</si>
  <si>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</si>
  <si>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</si>
  <si>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</si>
  <si>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</si>
  <si>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</si>
  <si>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</si>
  <si>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</si>
  <si>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</si>
  <si>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</si>
  <si>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</si>
  <si>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</si>
  <si>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</si>
  <si>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</si>
  <si>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</si>
  <si>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</si>
  <si>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</si>
  <si>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</si>
  <si>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</si>
  <si>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</si>
  <si>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</si>
  <si>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</si>
  <si>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</si>
  <si>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</si>
  <si>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</si>
  <si>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</si>
  <si>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</si>
  <si>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</si>
  <si>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</si>
  <si>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</si>
  <si>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</si>
  <si>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</si>
  <si>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</si>
  <si>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</si>
  <si>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</si>
  <si>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</si>
  <si>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</si>
  <si>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</si>
  <si>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</si>
  <si>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</si>
  <si>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</si>
  <si>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</si>
  <si>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</si>
  <si>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</si>
  <si>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</si>
  <si>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</si>
  <si>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</si>
  <si>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</si>
  <si>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</si>
  <si>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</si>
  <si>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</si>
  <si>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</si>
  <si>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</si>
  <si>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</si>
  <si>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</si>
  <si>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</si>
  <si>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</si>
  <si>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</si>
  <si>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</si>
  <si>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</si>
  <si>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</si>
  <si>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</si>
  <si>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</si>
  <si>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</si>
  <si>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</si>
  <si>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</si>
  <si>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</si>
  <si>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</si>
  <si>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</si>
  <si>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</si>
  <si>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</si>
  <si>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</si>
  <si>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</si>
  <si>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</si>
  <si>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</si>
  <si>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</si>
  <si>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</si>
  <si>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</si>
  <si>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</si>
  <si>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</si>
  <si>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</si>
  <si>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</si>
  <si>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</si>
  <si>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</si>
  <si>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</si>
  <si>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</si>
  <si>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</si>
  <si>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</si>
  <si>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</si>
  <si>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</si>
  <si>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</si>
  <si>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</si>
  <si>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</si>
  <si>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</si>
  <si>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</si>
  <si>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</si>
  <si>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</si>
  <si>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</si>
  <si>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</si>
  <si>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</si>
  <si>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</si>
  <si>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</si>
  <si>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</si>
  <si>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</si>
  <si>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</si>
  <si>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</si>
  <si>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</si>
  <si>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</si>
  <si>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</si>
  <si>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</si>
  <si>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</si>
  <si>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</si>
  <si>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</si>
  <si>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</si>
  <si>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</si>
  <si>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</si>
  <si>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</si>
  <si>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</si>
  <si>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</si>
  <si>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</si>
  <si>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</si>
  <si>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</si>
  <si>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</si>
  <si>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</si>
  <si>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</si>
  <si>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</si>
  <si>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</si>
  <si>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</si>
  <si>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</si>
  <si>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</si>
  <si>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</si>
  <si>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</si>
  <si>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</si>
  <si>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</si>
  <si>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</si>
  <si>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</si>
  <si>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</si>
  <si>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</si>
  <si>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</si>
  <si>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</si>
  <si>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</si>
  <si>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</si>
  <si>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</si>
  <si>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</si>
  <si>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</si>
  <si>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</si>
  <si>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</si>
  <si>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</si>
  <si>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</si>
  <si>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</si>
  <si>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</si>
  <si>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</si>
  <si>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</si>
  <si>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</si>
  <si>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</si>
  <si>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</si>
  <si>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</si>
  <si>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</si>
  <si>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</si>
  <si>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</si>
  <si>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</si>
  <si>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</si>
  <si>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</si>
  <si>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</si>
  <si>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</si>
  <si>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</si>
  <si>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</si>
  <si>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</si>
  <si>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</si>
  <si>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</si>
  <si>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</si>
  <si>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</si>
  <si>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</si>
  <si>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</si>
  <si>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</si>
  <si>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</si>
  <si>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</si>
  <si>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</si>
  <si>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</si>
  <si>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</si>
  <si>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</si>
  <si>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</si>
  <si>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</si>
  <si>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</si>
  <si>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</si>
  <si>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</si>
  <si>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</si>
  <si>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</si>
  <si>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</si>
  <si>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</si>
  <si>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</si>
  <si>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</si>
  <si>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</si>
  <si>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</si>
  <si>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</si>
  <si>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</si>
  <si>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</si>
  <si>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</si>
  <si>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</si>
  <si>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</si>
  <si>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</si>
  <si>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</si>
  <si>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</si>
  <si>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</si>
  <si>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</si>
  <si>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</si>
  <si>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</si>
  <si>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</si>
  <si>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</si>
  <si>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</si>
  <si>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</si>
  <si>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</si>
  <si>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</si>
  <si>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</si>
  <si>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</si>
  <si>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</si>
  <si>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</si>
  <si>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</si>
  <si>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</si>
  <si>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</si>
  <si>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</si>
  <si>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</si>
  <si>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</si>
  <si>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</si>
  <si>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</si>
  <si>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</si>
  <si>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</si>
  <si>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</si>
  <si>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</si>
  <si>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</si>
  <si>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</si>
  <si>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</si>
  <si>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</si>
  <si>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</si>
  <si>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</si>
  <si>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</si>
  <si>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</si>
  <si>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</si>
  <si>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</si>
  <si>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</si>
  <si>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</si>
  <si>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</si>
  <si>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</si>
  <si>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</si>
  <si>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</si>
  <si>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</si>
  <si>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</si>
  <si>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</si>
  <si>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</si>
  <si>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</si>
  <si>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</si>
  <si>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</si>
  <si>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</si>
  <si>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</si>
  <si>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</si>
  <si>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</si>
  <si>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</si>
  <si>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</si>
  <si>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</si>
  <si>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</si>
  <si>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</si>
  <si>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</si>
  <si>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</si>
  <si>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</si>
  <si>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</si>
  <si>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</si>
  <si>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</si>
  <si>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</si>
  <si>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</si>
  <si>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</si>
  <si>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</si>
  <si>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</si>
  <si>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</si>
  <si>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</si>
  <si>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</si>
  <si>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</si>
  <si>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</si>
  <si>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</si>
  <si>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</si>
  <si>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</si>
  <si>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</si>
  <si>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</si>
  <si>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</si>
  <si>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</si>
  <si>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</si>
  <si>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</si>
  <si>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</si>
  <si>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</si>
  <si>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</si>
  <si>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</si>
  <si>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</si>
  <si>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</si>
  <si>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</si>
  <si>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</si>
  <si>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</si>
  <si>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</si>
  <si>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</si>
  <si>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</si>
  <si>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</si>
  <si>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</si>
  <si>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</si>
  <si>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</si>
  <si>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</si>
  <si>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</si>
  <si>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</si>
  <si>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</si>
  <si>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</si>
  <si>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</si>
  <si>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</si>
  <si>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</si>
  <si>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</si>
  <si>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</si>
  <si>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</si>
  <si>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</si>
  <si>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</si>
  <si>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</si>
  <si>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</si>
  <si>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</si>
  <si>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</si>
  <si>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</si>
  <si>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</si>
  <si>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</si>
  <si>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</si>
  <si>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</si>
  <si>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</si>
  <si>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</si>
  <si>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</si>
  <si>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</si>
  <si>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</si>
  <si>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</si>
  <si>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</si>
  <si>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</si>
  <si>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</si>
  <si>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</si>
  <si>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</si>
  <si>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</si>
  <si>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</si>
  <si>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</si>
  <si>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</si>
  <si>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</si>
  <si>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</si>
  <si>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</si>
  <si>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</si>
  <si>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</si>
  <si>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</si>
  <si>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</si>
  <si>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</si>
  <si>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</si>
  <si>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</si>
  <si>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</si>
  <si>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</si>
  <si>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</si>
  <si>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</si>
  <si>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</si>
  <si>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</si>
  <si>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</si>
  <si>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</si>
  <si>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</si>
  <si>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</si>
  <si>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</si>
  <si>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</si>
  <si>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</si>
  <si>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</si>
  <si>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</si>
  <si>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</si>
  <si>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</si>
  <si>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</si>
  <si>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</si>
  <si>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</si>
  <si>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</si>
  <si>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</si>
  <si>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</si>
  <si>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</si>
  <si>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</si>
  <si>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</si>
  <si>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</si>
  <si>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</si>
  <si>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</si>
  <si>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</si>
  <si>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</si>
  <si>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</si>
  <si>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</si>
  <si>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</si>
  <si>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</si>
  <si>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</si>
  <si>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</si>
  <si>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</si>
  <si>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</si>
  <si>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</si>
  <si>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</si>
  <si>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</si>
  <si>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</si>
  <si>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</si>
  <si>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</si>
  <si>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</si>
  <si>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</si>
  <si>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</si>
  <si>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</si>
  <si>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</si>
  <si>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</si>
  <si>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</si>
  <si>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</si>
  <si>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</si>
  <si>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</si>
  <si>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</si>
  <si>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</si>
  <si>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</si>
  <si>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</si>
  <si>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</si>
  <si>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</si>
  <si>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</si>
  <si>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</si>
  <si>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</si>
  <si>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</si>
  <si>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</si>
  <si>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</si>
  <si>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</si>
  <si>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</si>
  <si>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</si>
  <si>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</si>
  <si>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</si>
  <si>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</si>
  <si>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</si>
  <si>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</si>
  <si>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</si>
  <si>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</si>
  <si>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</si>
  <si>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</si>
  <si>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</si>
  <si>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</si>
  <si>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</si>
  <si>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</si>
  <si>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</si>
  <si>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</si>
  <si>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</si>
  <si>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</si>
  <si>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</si>
  <si>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</si>
  <si>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</si>
  <si>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</si>
  <si>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</si>
  <si>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</si>
  <si>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</si>
  <si>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</si>
  <si>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</si>
  <si>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</si>
  <si>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</si>
  <si>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</si>
  <si>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</si>
  <si>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</si>
  <si>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</si>
  <si>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</si>
  <si>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</si>
  <si>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</si>
  <si>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</si>
  <si>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</si>
  <si>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</si>
  <si>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</si>
  <si>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</si>
  <si>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</si>
  <si>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</si>
  <si>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</si>
  <si>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</si>
  <si>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</si>
  <si>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</si>
  <si>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</si>
  <si>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</si>
  <si>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</si>
  <si>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</si>
  <si>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</si>
  <si>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</si>
  <si>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</si>
  <si>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</si>
  <si>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</si>
  <si>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</si>
  <si>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</si>
  <si>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</si>
  <si>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</si>
  <si>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</si>
  <si>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</si>
  <si>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</si>
  <si>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</si>
  <si>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</si>
  <si>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</si>
  <si>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</si>
  <si>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</si>
  <si>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</si>
  <si>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</si>
  <si>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</si>
  <si>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</si>
  <si>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</si>
  <si>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</si>
  <si>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</si>
  <si>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</si>
  <si>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</si>
  <si>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</si>
  <si>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</si>
  <si>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</si>
  <si>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</si>
  <si>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</si>
  <si>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</si>
  <si>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</si>
  <si>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</si>
  <si>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</si>
  <si>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</si>
  <si>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</si>
  <si>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</si>
  <si>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</si>
  <si>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</si>
  <si>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</si>
  <si>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</si>
  <si>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</si>
  <si>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</si>
  <si>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</si>
  <si>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</si>
  <si>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</si>
  <si>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</si>
  <si>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</si>
  <si>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</si>
  <si>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</si>
  <si>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</si>
  <si>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</si>
  <si>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</si>
  <si>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</si>
  <si>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</si>
  <si>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</si>
  <si>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</si>
  <si>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</si>
  <si>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</si>
  <si>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</si>
  <si>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</si>
  <si>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</si>
  <si>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</si>
  <si>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</si>
  <si>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</si>
  <si>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</si>
  <si>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</si>
  <si>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</si>
  <si>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</si>
  <si>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</si>
  <si>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</si>
  <si>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</si>
  <si>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</si>
  <si>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</si>
  <si>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</si>
  <si>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</si>
  <si>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</si>
  <si>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</si>
  <si>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</si>
  <si>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</si>
  <si>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</si>
  <si>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</si>
  <si>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</si>
  <si>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</si>
  <si>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</si>
  <si>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</si>
  <si>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</si>
  <si>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</si>
  <si>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</si>
  <si>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</si>
  <si>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</si>
  <si>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</si>
  <si>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</si>
  <si>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</si>
  <si>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</si>
  <si>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</si>
  <si>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</si>
  <si>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</si>
  <si>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</si>
  <si>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</si>
  <si>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</si>
  <si>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</si>
  <si>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</si>
  <si>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</si>
  <si>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</si>
  <si>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</si>
  <si>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</si>
  <si>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</si>
  <si>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</si>
  <si>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</si>
  <si>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</si>
  <si>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</si>
  <si>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</si>
  <si>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</si>
  <si>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</si>
  <si>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</si>
  <si>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</si>
  <si>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</si>
  <si>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</si>
  <si>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</si>
  <si>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</si>
  <si>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</si>
  <si>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</si>
  <si>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</si>
  <si>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</si>
  <si>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</si>
  <si>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</si>
  <si>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</si>
  <si>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</si>
  <si>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</si>
  <si>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</si>
  <si>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</si>
  <si>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</si>
  <si>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</si>
  <si>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</si>
  <si>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</si>
  <si>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</si>
  <si>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</si>
  <si>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</si>
  <si>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</si>
  <si>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</si>
  <si>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</si>
  <si>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</si>
  <si>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</si>
  <si>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</si>
  <si>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</si>
  <si>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</si>
  <si>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</si>
  <si>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</si>
  <si>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</si>
  <si>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</si>
  <si>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</si>
  <si>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</si>
  <si>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</si>
  <si>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</si>
  <si>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</si>
  <si>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</si>
  <si>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</si>
  <si>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</si>
  <si>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</si>
  <si>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</si>
  <si>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</si>
  <si>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</si>
  <si>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</si>
  <si>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</si>
  <si>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</si>
  <si>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</si>
  <si>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</si>
  <si>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</si>
  <si>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</si>
  <si>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</si>
  <si>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</si>
  <si>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</si>
  <si>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</si>
  <si>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</si>
  <si>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</si>
  <si>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</si>
  <si>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</si>
  <si>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</si>
  <si>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</si>
  <si>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</si>
  <si>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</si>
  <si>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</si>
  <si>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</si>
  <si>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</si>
  <si>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</si>
  <si>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</si>
  <si>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</si>
  <si>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</si>
  <si>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</si>
  <si>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</si>
  <si>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</si>
  <si>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</si>
  <si>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</si>
  <si>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</si>
  <si>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</si>
  <si>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</si>
  <si>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</si>
  <si>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</si>
  <si>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</si>
  <si>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</si>
  <si>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</si>
  <si>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</si>
  <si>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</si>
  <si>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</si>
  <si>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</si>
  <si>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</si>
  <si>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</si>
  <si>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</si>
  <si>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</si>
  <si>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</si>
  <si>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</si>
  <si>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</si>
  <si>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</si>
  <si>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</si>
  <si>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</si>
  <si>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</si>
  <si>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</si>
  <si>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</si>
  <si>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</si>
  <si>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</si>
  <si>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</si>
  <si>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</si>
  <si>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</si>
  <si>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</si>
  <si>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</si>
  <si>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</si>
  <si>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</si>
  <si>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</si>
  <si>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</si>
  <si>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</si>
  <si>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</si>
  <si>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</si>
  <si>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</si>
  <si>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</si>
  <si>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</si>
  <si>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</si>
  <si>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</si>
  <si>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</si>
  <si>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</si>
  <si>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</si>
  <si>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</si>
  <si>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</si>
  <si>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</si>
  <si>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</si>
  <si>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</si>
  <si>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</si>
  <si>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</si>
  <si>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</si>
  <si>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</si>
  <si>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</si>
  <si>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</si>
  <si>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</si>
  <si>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</si>
  <si>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</si>
  <si>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</si>
  <si>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</si>
  <si>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</si>
  <si>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</si>
  <si>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</si>
  <si>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</si>
  <si>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</si>
  <si>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</si>
  <si>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</si>
  <si>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</si>
  <si>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</si>
  <si>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</si>
  <si>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</si>
  <si>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</si>
  <si>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</si>
  <si>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</si>
  <si>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</si>
  <si>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</si>
  <si>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</si>
  <si>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</si>
  <si>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</si>
  <si>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</si>
  <si>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</si>
  <si>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</si>
  <si>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</si>
  <si>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</si>
  <si>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</si>
  <si>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</si>
  <si>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</si>
  <si>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</si>
  <si>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</si>
  <si>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</si>
  <si>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</si>
  <si>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</si>
  <si>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</si>
  <si>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</si>
  <si>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</si>
  <si>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</si>
  <si>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</si>
  <si>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</si>
  <si>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</si>
  <si>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</si>
  <si>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</si>
  <si>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</si>
  <si>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</si>
  <si>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</si>
  <si>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</si>
  <si>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</si>
  <si>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</si>
  <si>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</si>
  <si>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</si>
  <si>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</si>
  <si>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</si>
  <si>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</si>
  <si>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</si>
  <si>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</si>
  <si>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</si>
  <si>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</si>
  <si>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</si>
  <si>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</si>
  <si>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</si>
  <si>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</si>
  <si>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</si>
  <si>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</si>
  <si>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</si>
  <si>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</si>
  <si>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</si>
  <si>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</si>
  <si>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</si>
  <si>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</si>
  <si>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</si>
  <si>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</si>
  <si>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</si>
  <si>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</si>
  <si>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</si>
  <si>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</si>
  <si>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</si>
  <si>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</si>
  <si>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</si>
  <si>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</si>
  <si>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</si>
  <si>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</si>
  <si>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</si>
  <si>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</si>
  <si>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</si>
  <si>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</si>
  <si>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</si>
  <si>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</si>
  <si>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</si>
  <si>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</si>
  <si>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</si>
  <si>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</si>
  <si>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</si>
  <si>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</si>
  <si>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</si>
  <si>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</si>
  <si>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</si>
  <si>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</si>
  <si>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</si>
  <si>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</si>
  <si>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</si>
  <si>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</si>
  <si>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</si>
  <si>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</si>
  <si>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</si>
  <si>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</si>
  <si>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</si>
  <si>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</si>
  <si>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</si>
  <si>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</si>
  <si>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</si>
  <si>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</si>
  <si>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</si>
  <si>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</si>
  <si>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</si>
  <si>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</si>
  <si>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</si>
  <si>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</si>
  <si>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</si>
  <si>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</si>
  <si>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</si>
  <si>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</si>
  <si>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</si>
  <si>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</si>
  <si>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</si>
  <si>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</si>
  <si>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</si>
  <si>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</si>
  <si>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</si>
  <si>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</si>
  <si>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</si>
  <si>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</si>
  <si>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</si>
  <si>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</si>
  <si>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</si>
  <si>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</si>
  <si>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</si>
  <si>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</si>
  <si>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</si>
  <si>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</si>
  <si>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</si>
  <si>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</si>
  <si>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</si>
  <si>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</si>
  <si>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</si>
  <si>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</si>
  <si>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</si>
  <si>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</si>
  <si>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</si>
  <si>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</si>
  <si>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</si>
  <si>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</si>
  <si>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</si>
  <si>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</si>
  <si>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</si>
  <si>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</si>
  <si>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</si>
  <si>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</si>
  <si>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</si>
  <si>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</si>
  <si>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</si>
  <si>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</si>
  <si>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</si>
  <si>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</si>
  <si>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</si>
  <si>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</si>
  <si>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</si>
  <si>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</si>
  <si>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</si>
  <si>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</si>
  <si>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</si>
  <si>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</si>
  <si>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</si>
  <si>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</si>
  <si>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</si>
  <si>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</si>
  <si>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</si>
  <si>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</si>
  <si>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</si>
  <si>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</si>
  <si>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</si>
  <si>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</si>
  <si>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</si>
  <si>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</si>
  <si>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</si>
  <si>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</si>
  <si>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</si>
  <si>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</si>
  <si>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</si>
  <si>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</si>
  <si>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</si>
  <si>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</si>
  <si>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</si>
  <si>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</si>
  <si>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</si>
  <si>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</si>
  <si>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</si>
  <si>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</si>
  <si>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</si>
  <si>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</si>
  <si>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</si>
  <si>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</si>
  <si>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</si>
  <si>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</si>
  <si>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</si>
  <si>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</si>
  <si>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</si>
  <si>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</si>
  <si>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</si>
  <si>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</si>
  <si>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</si>
  <si>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</si>
  <si>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</si>
  <si>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</si>
  <si>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</si>
  <si>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</si>
  <si>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</si>
  <si>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</si>
  <si>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</si>
  <si>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</si>
  <si>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</si>
  <si>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</si>
  <si>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</si>
  <si>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</si>
  <si>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</si>
  <si>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</si>
  <si>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</si>
  <si>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</si>
  <si>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</si>
  <si>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</si>
  <si>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</si>
  <si>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</si>
  <si>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</si>
  <si>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</si>
  <si>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</si>
  <si>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</si>
  <si>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</si>
  <si>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</si>
  <si>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</si>
  <si>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</si>
  <si>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</si>
  <si>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</si>
  <si>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</si>
  <si>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</si>
  <si>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</si>
  <si>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</si>
  <si>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</si>
  <si>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</si>
  <si>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</si>
  <si>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</si>
  <si>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</si>
  <si>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</si>
  <si>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</si>
  <si>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</si>
  <si>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</si>
  <si>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</si>
  <si>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</si>
  <si>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</si>
  <si>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</si>
  <si>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</si>
  <si>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</si>
  <si>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</si>
  <si>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</si>
  <si>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</si>
  <si>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</si>
  <si>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</si>
  <si>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</si>
  <si>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</si>
  <si>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</si>
  <si>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</si>
  <si>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</si>
  <si>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</si>
  <si>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</si>
  <si>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</si>
  <si>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</si>
  <si>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</si>
  <si>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</si>
  <si>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</si>
  <si>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</si>
  <si>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</si>
  <si>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</si>
  <si>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</si>
  <si>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</si>
  <si>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</si>
  <si>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</si>
  <si>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</si>
  <si>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</si>
  <si>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</si>
  <si>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</si>
  <si>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</si>
  <si>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</si>
  <si>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</si>
  <si>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</si>
  <si>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</si>
  <si>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</si>
  <si>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</si>
  <si>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</si>
  <si>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</si>
  <si>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</si>
  <si>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</si>
  <si>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</si>
  <si>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</si>
  <si>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</si>
  <si>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</si>
  <si>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</si>
  <si>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</si>
  <si>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</si>
  <si>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</si>
  <si>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</si>
  <si>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</si>
  <si>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</si>
  <si>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</si>
  <si>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</si>
  <si>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</si>
  <si>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</si>
  <si>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</si>
  <si>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</si>
  <si>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</si>
  <si>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</si>
  <si>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</si>
  <si>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</si>
  <si>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</si>
  <si>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</si>
  <si>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</si>
  <si>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</si>
  <si>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</si>
  <si>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</si>
  <si>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</si>
  <si>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</si>
  <si>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</si>
  <si>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</si>
  <si>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</si>
  <si>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</si>
  <si>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</si>
  <si>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</si>
  <si>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</si>
  <si>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</si>
  <si>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</si>
  <si>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</si>
  <si>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</si>
  <si>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</si>
  <si>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</si>
  <si>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</si>
  <si>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</si>
  <si>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</si>
  <si>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</si>
  <si>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</si>
  <si>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</si>
  <si>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</si>
  <si>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</si>
  <si>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</si>
  <si>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</si>
  <si>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</si>
  <si>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</si>
  <si>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</si>
  <si>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</si>
  <si>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</si>
  <si>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</si>
  <si>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</si>
  <si>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</si>
  <si>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</si>
  <si>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</si>
  <si>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</si>
  <si>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</si>
  <si>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</si>
  <si>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</si>
  <si>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</si>
  <si>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</si>
  <si>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</si>
  <si>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</si>
  <si>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</si>
  <si>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</si>
  <si>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</si>
  <si>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</si>
  <si>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</si>
  <si>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</si>
  <si>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</si>
  <si>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</si>
  <si>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</si>
  <si>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</si>
  <si>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</si>
  <si>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</si>
  <si>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</si>
  <si>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</si>
  <si>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</si>
  <si>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</si>
  <si>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</si>
  <si>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</si>
  <si>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</si>
  <si>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</si>
  <si>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</si>
  <si>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</si>
  <si>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</si>
  <si>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</si>
  <si>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</si>
  <si>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</si>
  <si>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</si>
  <si>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</si>
  <si>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</si>
  <si>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</si>
  <si>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</si>
  <si>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</si>
  <si>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</si>
  <si>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</si>
  <si>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</si>
  <si>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</si>
  <si>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</si>
  <si>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</si>
  <si>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</si>
  <si>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</si>
  <si>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</si>
  <si>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</si>
  <si>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</si>
  <si>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</si>
  <si>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</si>
  <si>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</si>
  <si>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</si>
  <si>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</si>
  <si>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</si>
  <si>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</si>
  <si>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</si>
  <si>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</si>
  <si>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</si>
  <si>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</si>
  <si>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</si>
  <si>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</si>
  <si>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</si>
  <si>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</si>
  <si>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</si>
  <si>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</si>
  <si>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</si>
  <si>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</si>
  <si>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</si>
  <si>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</si>
  <si>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</si>
  <si>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</si>
  <si>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</si>
  <si>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</si>
  <si>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</si>
  <si>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</si>
  <si>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</si>
  <si>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</si>
  <si>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</si>
  <si>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</si>
  <si>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</si>
  <si>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</si>
  <si>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</si>
  <si>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</si>
  <si>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</si>
  <si>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</si>
  <si>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</si>
  <si>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</si>
  <si>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</si>
  <si>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</si>
  <si>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</si>
  <si>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</si>
  <si>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</si>
  <si>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</si>
  <si>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</si>
  <si>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</si>
  <si>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</si>
  <si>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</si>
  <si>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</si>
  <si>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</si>
  <si>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</si>
  <si>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</si>
  <si>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</si>
  <si>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</si>
  <si>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</si>
  <si>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</si>
  <si>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</si>
  <si>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</si>
  <si>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</si>
  <si>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</si>
  <si>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</si>
  <si>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</si>
  <si>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</si>
  <si>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</si>
  <si>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</si>
  <si>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</si>
  <si>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</si>
  <si>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</si>
  <si>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</si>
  <si>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</si>
  <si>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</si>
  <si>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</si>
  <si>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</si>
  <si>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</si>
  <si>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</si>
  <si>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</si>
  <si>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</si>
  <si>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</si>
  <si>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</si>
  <si>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</si>
  <si>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</si>
  <si>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</si>
  <si>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</si>
  <si>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</si>
  <si>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</si>
  <si>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</si>
  <si>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</si>
  <si>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</si>
  <si>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</si>
  <si>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</si>
  <si>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</si>
  <si>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</si>
  <si>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</si>
  <si>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</si>
  <si>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</si>
  <si>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</si>
  <si>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</si>
  <si>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</si>
  <si>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</si>
  <si>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</si>
  <si>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</si>
  <si>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</si>
  <si>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</si>
  <si>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</si>
  <si>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</si>
  <si>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</si>
  <si>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</si>
  <si>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</si>
  <si>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</si>
  <si>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</si>
  <si>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</si>
  <si>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</si>
  <si>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</si>
  <si>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</si>
  <si>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</si>
  <si>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</si>
  <si>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</si>
  <si>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</si>
  <si>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</si>
  <si>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</si>
  <si>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</si>
  <si>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</si>
  <si>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</si>
  <si>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</si>
  <si>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</si>
  <si>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</si>
  <si>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</si>
  <si>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</si>
  <si>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</si>
  <si>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</si>
  <si>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</si>
  <si>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</si>
  <si>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</si>
  <si>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</si>
  <si>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</si>
  <si>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</si>
  <si>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</si>
  <si>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</si>
  <si>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</si>
  <si>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</si>
  <si>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</si>
  <si>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</si>
  <si>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</si>
  <si>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</si>
  <si>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</si>
  <si>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</si>
  <si>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</si>
  <si>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</si>
  <si>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</si>
  <si>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</si>
  <si>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</si>
  <si>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</si>
  <si>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</si>
  <si>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</si>
  <si>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</si>
  <si>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</si>
  <si>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</si>
  <si>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</si>
  <si>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</si>
  <si>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</si>
  <si>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</si>
  <si>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</si>
  <si>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</si>
  <si>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</si>
  <si>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</si>
  <si>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</si>
  <si>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</si>
  <si>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</si>
  <si>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</si>
  <si>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</si>
  <si>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</si>
  <si>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</si>
  <si>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</si>
  <si>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</si>
  <si>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</si>
  <si>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</si>
  <si>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</si>
  <si>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</si>
  <si>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</si>
  <si>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</si>
  <si>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</si>
  <si>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</si>
  <si>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</si>
  <si>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</si>
  <si>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</si>
  <si>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</si>
  <si>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</si>
  <si>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</si>
  <si>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</si>
  <si>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</si>
  <si>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</si>
  <si>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</si>
  <si>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</si>
  <si>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</si>
  <si>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</si>
  <si>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</si>
  <si>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</si>
  <si>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</si>
  <si>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</si>
  <si>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</si>
  <si>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</si>
  <si>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</si>
  <si>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</si>
  <si>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</si>
  <si>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</si>
  <si>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</si>
  <si>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</si>
  <si>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</si>
  <si>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</si>
  <si>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</si>
  <si>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</si>
  <si>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</si>
  <si>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</si>
  <si>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</si>
  <si>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</si>
  <si>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</si>
  <si>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</si>
  <si>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</si>
  <si>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</si>
  <si>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</si>
  <si>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</si>
  <si>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</si>
  <si>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</si>
  <si>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</si>
  <si>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</si>
  <si>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</si>
  <si>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</si>
  <si>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</si>
  <si>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</si>
  <si>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</si>
  <si>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</si>
  <si>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</si>
  <si>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</si>
  <si>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</si>
  <si>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</si>
  <si>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</si>
  <si>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</si>
  <si>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</si>
  <si>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</si>
  <si>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</si>
  <si>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</si>
  <si>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</si>
  <si>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</si>
  <si>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</si>
  <si>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</si>
  <si>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</si>
  <si>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</si>
  <si>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</si>
  <si>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</si>
  <si>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</si>
  <si>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</si>
  <si>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</si>
  <si>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</si>
  <si>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</si>
  <si>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</si>
  <si>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</si>
  <si>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</si>
  <si>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</si>
  <si>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</si>
  <si>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</si>
  <si>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</si>
  <si>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</si>
  <si>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</si>
  <si>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</si>
  <si>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</si>
  <si>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</si>
  <si>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</si>
  <si>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</si>
  <si>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</si>
  <si>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</si>
  <si>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</si>
  <si>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</si>
  <si>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</si>
  <si>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</si>
  <si>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</si>
  <si>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</si>
  <si>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</si>
  <si>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</si>
  <si>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</si>
  <si>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</si>
  <si>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</si>
  <si>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</si>
  <si>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</si>
  <si>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</si>
  <si>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</si>
  <si>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</si>
  <si>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</si>
  <si>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</si>
  <si>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</si>
  <si>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</si>
  <si>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</si>
  <si>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</si>
  <si>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</si>
  <si>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</si>
  <si>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</si>
  <si>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</si>
  <si>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</si>
  <si>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</si>
  <si>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</si>
  <si>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</si>
  <si>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</si>
  <si>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</si>
  <si>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</si>
  <si>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</si>
  <si>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</si>
  <si>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</si>
  <si>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</si>
  <si>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</si>
  <si>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</si>
  <si>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</si>
  <si>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</si>
  <si>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</si>
  <si>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</si>
  <si>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</si>
  <si>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</si>
  <si>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</si>
  <si>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</si>
  <si>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</si>
  <si>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</si>
  <si>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</si>
  <si>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</si>
  <si>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</si>
  <si>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</si>
  <si>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</si>
  <si>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</si>
  <si>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</si>
  <si>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</si>
  <si>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</si>
  <si>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</si>
  <si>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</si>
  <si>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</si>
  <si>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</si>
  <si>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</si>
  <si>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</si>
  <si>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</si>
  <si>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</si>
  <si>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</si>
  <si>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</si>
  <si>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</si>
  <si>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</si>
  <si>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</si>
  <si>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</si>
  <si>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</si>
  <si>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</si>
  <si>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</si>
  <si>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</si>
  <si>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</si>
  <si>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</si>
  <si>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</si>
  <si>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</si>
  <si>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</si>
  <si>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</si>
  <si>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</si>
  <si>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</si>
  <si>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</si>
  <si>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</si>
  <si>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</si>
  <si>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</si>
  <si>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</si>
  <si>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</si>
  <si>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</si>
  <si>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</si>
  <si>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</si>
  <si>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</si>
  <si>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</si>
  <si>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</si>
  <si>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</si>
  <si>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</si>
  <si>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</si>
  <si>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</si>
  <si>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</si>
  <si>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</si>
  <si>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</si>
  <si>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</si>
  <si>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</si>
  <si>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</si>
  <si>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</si>
  <si>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</si>
  <si>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</si>
  <si>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</si>
  <si>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</si>
  <si>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</si>
  <si>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</si>
  <si>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</si>
  <si>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</si>
  <si>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</si>
  <si>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</si>
  <si>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</si>
  <si>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</si>
  <si>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</si>
  <si>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</si>
  <si>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</si>
  <si>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</si>
  <si>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</si>
  <si>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</si>
  <si>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</si>
  <si>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</si>
  <si>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</si>
  <si>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</si>
  <si>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</si>
  <si>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</si>
  <si>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</si>
  <si>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</si>
  <si>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</si>
  <si>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</si>
  <si>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</si>
  <si>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</si>
  <si>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</si>
  <si>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</si>
  <si>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</si>
  <si>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</si>
  <si>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</si>
  <si>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</si>
  <si>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</si>
  <si>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</si>
  <si>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</si>
  <si>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</si>
  <si>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</si>
  <si>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</si>
  <si>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</si>
  <si>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</si>
  <si>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</si>
  <si>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</si>
  <si>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</si>
  <si>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</si>
  <si>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</si>
  <si>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</si>
  <si>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</si>
  <si>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</si>
  <si>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</si>
  <si>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</si>
  <si>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</si>
  <si>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</si>
  <si>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</si>
  <si>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</si>
  <si>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</si>
  <si>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</si>
  <si>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</si>
  <si>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</si>
  <si>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</si>
  <si>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</si>
  <si>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</si>
  <si>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</si>
  <si>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</si>
  <si>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</si>
  <si>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</si>
  <si>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</si>
  <si>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</si>
  <si>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</si>
  <si>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</si>
  <si>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</si>
  <si>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</si>
  <si>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</si>
  <si>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</si>
  <si>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</si>
  <si>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</si>
  <si>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</si>
  <si>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</si>
  <si>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</si>
  <si>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</si>
  <si>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</si>
  <si>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</si>
  <si>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</si>
  <si>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</si>
  <si>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</si>
  <si>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</si>
  <si>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</si>
  <si>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</si>
  <si>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</si>
  <si>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</si>
  <si>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</si>
  <si>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</si>
  <si>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</si>
  <si>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</si>
  <si>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</si>
  <si>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</si>
  <si>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</si>
  <si>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</si>
  <si>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</si>
  <si>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</si>
  <si>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</si>
  <si>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</si>
  <si>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</si>
  <si>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</si>
  <si>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</si>
  <si>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</si>
  <si>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</si>
  <si>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</si>
  <si>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</si>
  <si>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</si>
  <si>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</si>
  <si>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</si>
  <si>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</si>
  <si>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</si>
  <si>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</si>
  <si>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</si>
  <si>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</si>
  <si>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</si>
  <si>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</si>
  <si>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</si>
  <si>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</si>
  <si>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</si>
  <si>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</si>
  <si>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</si>
  <si>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</si>
  <si>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</si>
  <si>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</si>
  <si>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</si>
  <si>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</si>
  <si>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</si>
  <si>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</si>
  <si>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</si>
  <si>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</si>
  <si>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</si>
  <si>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</si>
  <si>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</si>
  <si>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</si>
  <si>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</si>
  <si>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</si>
  <si>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</si>
  <si>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</si>
  <si>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</si>
  <si>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</si>
  <si>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</si>
  <si>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</si>
  <si>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</si>
  <si>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</si>
  <si>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</si>
  <si>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</si>
  <si>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</si>
  <si>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</si>
  <si>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</si>
  <si>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</si>
  <si>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</si>
  <si>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</si>
  <si>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</si>
  <si>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</si>
  <si>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</si>
  <si>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</si>
  <si>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</si>
  <si>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</si>
  <si>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</si>
  <si>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</si>
  <si>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</si>
  <si>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</si>
  <si>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</si>
  <si>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</si>
  <si>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</si>
  <si>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</si>
  <si>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</si>
  <si>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</si>
  <si>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</si>
  <si>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</si>
  <si>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</si>
  <si>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</si>
  <si>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</si>
  <si>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</si>
  <si>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</si>
  <si>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</si>
  <si>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</si>
  <si>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</si>
  <si>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</si>
  <si>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</si>
  <si>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</si>
  <si>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</si>
  <si>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</si>
  <si>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</si>
  <si>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</si>
  <si>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</si>
  <si>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</si>
  <si>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</si>
  <si>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</si>
  <si>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</si>
  <si>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</si>
  <si>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</si>
  <si>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</si>
  <si>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</si>
  <si>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</si>
  <si>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</si>
  <si>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</si>
  <si>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</si>
  <si>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</si>
  <si>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</si>
  <si>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</si>
  <si>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</si>
  <si>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</si>
  <si>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</si>
  <si>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</si>
  <si>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</si>
  <si>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</si>
  <si>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</si>
  <si>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</si>
  <si>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</si>
  <si>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</si>
  <si>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</si>
  <si>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</si>
  <si>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</si>
  <si>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</si>
  <si>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</si>
  <si>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</si>
  <si>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</si>
  <si>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</si>
  <si>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</si>
  <si>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</si>
  <si>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</si>
  <si>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</si>
  <si>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</si>
  <si>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</si>
  <si>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</si>
  <si>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</si>
  <si>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</si>
  <si>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</si>
  <si>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</si>
  <si>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</si>
  <si>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</si>
  <si>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</si>
  <si>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</si>
  <si>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</si>
  <si>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</si>
  <si>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</si>
  <si>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</si>
  <si>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</si>
  <si>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</si>
  <si>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</si>
  <si>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</si>
  <si>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</si>
  <si>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</si>
  <si>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</si>
  <si>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</si>
  <si>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</si>
  <si>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</si>
  <si>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</si>
  <si>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</si>
  <si>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</si>
  <si>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</si>
  <si>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</si>
  <si>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</si>
  <si>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</si>
  <si>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</si>
  <si>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</si>
  <si>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</si>
  <si>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</si>
  <si>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</si>
  <si>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</si>
  <si>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</si>
  <si>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</si>
  <si>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</si>
  <si>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</si>
  <si>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</si>
  <si>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</si>
  <si>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</si>
  <si>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</si>
  <si>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</si>
  <si>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</si>
  <si>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</si>
  <si>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</si>
  <si>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</si>
  <si>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</si>
  <si>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</si>
  <si>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</si>
  <si>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</si>
  <si>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</si>
  <si>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</si>
  <si>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</si>
  <si>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</si>
  <si>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</si>
  <si>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</si>
  <si>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</si>
  <si>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</si>
  <si>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</si>
  <si>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</si>
  <si>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</si>
  <si>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</si>
  <si>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</si>
  <si>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</si>
  <si>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</si>
  <si>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</si>
  <si>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</si>
  <si>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</si>
  <si>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</si>
  <si>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</si>
  <si>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</si>
  <si>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</si>
  <si>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</si>
  <si>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</si>
  <si>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</si>
  <si>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</si>
  <si>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</si>
  <si>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</si>
  <si>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</si>
  <si>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</si>
  <si>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</si>
  <si>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</si>
  <si>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</si>
  <si>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</si>
  <si>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</si>
  <si>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</si>
  <si>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</si>
  <si>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</si>
  <si>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</si>
  <si>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</si>
  <si>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</si>
  <si>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</si>
  <si>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</si>
  <si>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</si>
  <si>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</si>
  <si>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</si>
  <si>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</si>
  <si>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</si>
  <si>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</si>
  <si>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</si>
  <si>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</si>
  <si>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</si>
  <si>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</si>
  <si>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</si>
  <si>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</si>
  <si>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</si>
  <si>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</si>
  <si>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</si>
  <si>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</si>
  <si>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</si>
  <si>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</si>
  <si>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</si>
  <si>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</si>
  <si>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</si>
  <si>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</si>
  <si>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</si>
  <si>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</si>
  <si>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</si>
  <si>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</si>
  <si>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</si>
  <si>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</si>
  <si>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</si>
  <si>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</si>
  <si>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</si>
  <si>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</si>
  <si>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</si>
  <si>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</si>
  <si>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</si>
  <si>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</si>
  <si>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</si>
  <si>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</si>
  <si>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</si>
  <si>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</si>
  <si>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</si>
  <si>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</si>
  <si>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</si>
  <si>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</si>
  <si>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</si>
  <si>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</si>
  <si>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</si>
  <si>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</si>
  <si>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</si>
  <si>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</si>
  <si>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</si>
  <si>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</si>
  <si>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</si>
  <si>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</si>
  <si>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</si>
  <si>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</si>
  <si>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</si>
  <si>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</si>
  <si>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</si>
  <si>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</si>
  <si>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</si>
  <si>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</si>
  <si>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</si>
  <si>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</si>
  <si>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</si>
  <si>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</si>
  <si>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</si>
  <si>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</si>
  <si>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</si>
  <si>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</si>
  <si>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</si>
  <si>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</si>
  <si>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</si>
  <si>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</si>
  <si>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</si>
  <si>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</si>
  <si>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</si>
  <si>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</si>
  <si>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</si>
  <si>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</si>
  <si>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</si>
  <si>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</si>
  <si>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</si>
  <si>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</si>
  <si>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</si>
  <si>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</si>
  <si>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</si>
  <si>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</si>
  <si>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</si>
  <si>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</si>
  <si>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</si>
  <si>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</si>
  <si>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</si>
  <si>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</si>
  <si>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</si>
  <si>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</si>
  <si>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</si>
  <si>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</si>
  <si>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</si>
  <si>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</si>
  <si>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</si>
  <si>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</si>
  <si>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</si>
  <si>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</si>
  <si>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</si>
  <si>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</si>
  <si>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</si>
  <si>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</si>
  <si>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</si>
  <si>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</si>
  <si>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</si>
  <si>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</si>
  <si>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</si>
  <si>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</si>
  <si>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</si>
  <si>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</si>
  <si>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</si>
  <si>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</si>
  <si>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</si>
  <si>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</si>
  <si>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</si>
  <si>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</si>
  <si>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</si>
  <si>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</si>
  <si>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</si>
  <si>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</si>
  <si>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</si>
  <si>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</si>
  <si>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</si>
  <si>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</si>
  <si>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</si>
  <si>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</si>
  <si>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</si>
  <si>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</si>
  <si>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</si>
  <si>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</si>
  <si>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</si>
  <si>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</si>
  <si>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</si>
  <si>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</si>
  <si>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</si>
  <si>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</si>
  <si>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</si>
  <si>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</si>
  <si>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</si>
  <si>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</si>
  <si>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</si>
  <si>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</si>
  <si>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</si>
  <si>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</si>
  <si>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</si>
  <si>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</si>
  <si>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</si>
  <si>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</si>
  <si>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</si>
  <si>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</si>
  <si>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</si>
  <si>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</si>
  <si>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</si>
  <si>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</si>
  <si>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</si>
  <si>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</si>
  <si>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</si>
  <si>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</si>
  <si>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</si>
  <si>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</si>
  <si>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</si>
  <si>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</si>
  <si>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</si>
  <si>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</si>
  <si>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</si>
  <si>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</si>
  <si>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</si>
  <si>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</si>
  <si>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</si>
  <si>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</si>
  <si>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</si>
  <si>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</si>
  <si>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</si>
  <si>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</si>
  <si>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</si>
  <si>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</si>
  <si>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</si>
  <si>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</si>
  <si>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</si>
  <si>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</si>
  <si>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</si>
  <si>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</si>
  <si>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</si>
  <si>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</si>
  <si>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</si>
  <si>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</si>
  <si>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</si>
  <si>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</si>
  <si>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</si>
  <si>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</si>
  <si>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</si>
  <si>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</si>
  <si>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</si>
  <si>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</si>
  <si>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</si>
  <si>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</si>
  <si>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</si>
  <si>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</si>
  <si>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</si>
  <si>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</si>
  <si>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</si>
  <si>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</si>
  <si>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</si>
  <si>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</si>
  <si>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</si>
  <si>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</si>
  <si>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</si>
  <si>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</si>
  <si>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</si>
  <si>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</si>
  <si>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</si>
  <si>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</si>
  <si>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</si>
  <si>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</si>
  <si>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</si>
  <si>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</si>
  <si>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</si>
  <si>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</si>
  <si>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</si>
  <si>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</si>
  <si>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</si>
  <si>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</si>
  <si>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</si>
  <si>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</si>
  <si>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</si>
  <si>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</si>
  <si>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</si>
  <si>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</si>
  <si>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</si>
  <si>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</si>
  <si>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</si>
  <si>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</si>
  <si>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</si>
  <si>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</si>
  <si>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</si>
  <si>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</si>
  <si>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</si>
  <si>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</si>
  <si>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</si>
  <si>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</si>
  <si>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</si>
  <si>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</si>
  <si>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</si>
  <si>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</si>
  <si>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</si>
  <si>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</si>
  <si>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</si>
  <si>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</si>
  <si>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</si>
  <si>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</si>
  <si>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</si>
  <si>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</si>
  <si>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</si>
  <si>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</si>
  <si>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</si>
  <si>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</si>
  <si>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</si>
  <si>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</si>
  <si>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</si>
  <si>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</si>
  <si>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</si>
  <si>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</si>
  <si>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</si>
  <si>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</si>
  <si>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</si>
  <si>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</si>
  <si>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</si>
  <si>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</si>
  <si>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</si>
  <si>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</si>
  <si>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</si>
  <si>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</si>
  <si>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</si>
  <si>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</si>
  <si>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</si>
  <si>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</si>
  <si>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</si>
  <si>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</si>
  <si>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</si>
  <si>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</si>
  <si>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</si>
  <si>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</si>
  <si>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</si>
  <si>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</si>
  <si>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</si>
  <si>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</si>
  <si>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</si>
  <si>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</si>
  <si>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</si>
  <si>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</si>
  <si>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</si>
  <si>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</si>
  <si>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</si>
  <si>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</si>
  <si>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</si>
  <si>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</si>
  <si>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</si>
  <si>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</si>
  <si>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</si>
  <si>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</si>
  <si>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</si>
  <si>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</si>
  <si>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</si>
  <si>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</si>
  <si>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</si>
  <si>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</si>
  <si>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</si>
  <si>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</si>
  <si>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</si>
  <si>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</si>
  <si>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</si>
  <si>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</si>
  <si>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</si>
  <si>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</si>
  <si>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</si>
  <si>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</si>
  <si>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</si>
  <si>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</si>
  <si>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</si>
  <si>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</si>
  <si>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</si>
  <si>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</si>
  <si>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</si>
  <si>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</si>
  <si>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</si>
  <si>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</si>
  <si>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</si>
  <si>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</si>
  <si>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</si>
  <si>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</si>
  <si>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</si>
  <si>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</si>
  <si>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</si>
  <si>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</si>
  <si>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</si>
  <si>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</si>
  <si>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</si>
  <si>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</si>
  <si>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</si>
  <si>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</si>
  <si>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</si>
  <si>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</si>
  <si>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</si>
  <si>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</si>
  <si>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</si>
  <si>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</si>
  <si>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</si>
  <si>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</si>
  <si>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</si>
  <si>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</si>
  <si>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</si>
  <si>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</si>
  <si>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</si>
  <si>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</si>
  <si>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</si>
  <si>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</si>
  <si>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</si>
  <si>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</si>
  <si>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</si>
  <si>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</si>
  <si>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</si>
  <si>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</si>
  <si>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</si>
  <si>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</si>
  <si>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</si>
  <si>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</si>
  <si>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</si>
  <si>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</si>
  <si>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</si>
  <si>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</si>
  <si>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</si>
  <si>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</si>
  <si>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</si>
  <si>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</si>
  <si>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</si>
  <si>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</si>
  <si>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</si>
  <si>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</si>
  <si>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</si>
  <si>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</si>
  <si>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</si>
  <si>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</si>
  <si>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</si>
  <si>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</si>
  <si>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</si>
  <si>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</si>
  <si>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</si>
  <si>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</si>
  <si>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</si>
  <si>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</si>
  <si>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</si>
  <si>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</si>
  <si>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</si>
  <si>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</si>
  <si>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</si>
  <si>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</si>
  <si>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</si>
  <si>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</si>
  <si>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</si>
  <si>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</si>
  <si>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</si>
  <si>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</si>
  <si>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</si>
  <si>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</si>
  <si>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</si>
  <si>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</si>
  <si>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</si>
  <si>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</si>
  <si>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</si>
  <si>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</si>
  <si>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</si>
  <si>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</si>
  <si>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</si>
  <si>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</si>
  <si>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</si>
  <si>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</si>
  <si>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</si>
  <si>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</si>
  <si>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</si>
  <si>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</si>
  <si>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</si>
  <si>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</si>
  <si>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</si>
  <si>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</si>
  <si>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</si>
  <si>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</si>
  <si>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</si>
  <si>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</si>
  <si>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</si>
  <si>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</si>
  <si>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</si>
  <si>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</si>
  <si>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</si>
  <si>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</si>
  <si>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</si>
  <si>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</si>
  <si>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</si>
  <si>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</si>
  <si>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</si>
  <si>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</si>
  <si>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</si>
  <si>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</si>
  <si>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</si>
  <si>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</si>
  <si>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</si>
  <si>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</si>
  <si>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</si>
  <si>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</si>
  <si>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</si>
  <si>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</si>
  <si>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</si>
  <si>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</si>
  <si>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</si>
  <si>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</si>
  <si>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</si>
  <si>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</si>
  <si>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</si>
  <si>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</si>
  <si>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</si>
  <si>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</si>
  <si>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</si>
  <si>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</si>
  <si>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</si>
  <si>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</si>
  <si>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</si>
  <si>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</si>
  <si>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</si>
  <si>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</si>
  <si>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</si>
  <si>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</si>
  <si>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</si>
  <si>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</si>
  <si>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</si>
  <si>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</si>
  <si>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</si>
  <si>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</si>
  <si>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</si>
  <si>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</si>
  <si>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</si>
  <si>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</si>
  <si>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</si>
  <si>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</si>
  <si>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</si>
  <si>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</si>
  <si>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</si>
  <si>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</si>
  <si>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</si>
  <si>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</si>
  <si>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</si>
  <si>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</si>
  <si>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</si>
  <si>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</si>
  <si>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</si>
  <si>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</si>
  <si>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</si>
  <si>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</si>
  <si>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</si>
  <si>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</si>
  <si>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</si>
  <si>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</si>
  <si>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</si>
  <si>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</si>
  <si>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</si>
  <si>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</si>
  <si>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</si>
  <si>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</si>
  <si>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</si>
  <si>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</si>
  <si>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</si>
  <si>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</si>
  <si>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</si>
  <si>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</si>
  <si>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</si>
  <si>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</si>
  <si>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</si>
  <si>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</si>
  <si>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</si>
  <si>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</si>
  <si>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</si>
  <si>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</si>
  <si>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</si>
  <si>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</si>
  <si>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</si>
  <si>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</si>
  <si>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</si>
  <si>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</si>
  <si>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</si>
  <si>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</si>
  <si>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</si>
  <si>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</si>
  <si>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</si>
  <si>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</si>
  <si>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</si>
  <si>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</si>
  <si>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</si>
  <si>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</si>
  <si>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</si>
  <si>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</si>
  <si>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</si>
  <si>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</si>
  <si>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</si>
  <si>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</si>
  <si>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</si>
  <si>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</si>
  <si>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</si>
  <si>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</si>
  <si>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</si>
  <si>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</si>
  <si>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</si>
  <si>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</si>
  <si>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</si>
  <si>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</si>
  <si>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</si>
  <si>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</si>
  <si>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</si>
  <si>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</si>
  <si>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</si>
  <si>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</si>
  <si>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</si>
  <si>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</si>
  <si>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</si>
  <si>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</si>
  <si>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</si>
  <si>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</si>
  <si>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</si>
  <si>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</si>
  <si>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</si>
  <si>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</si>
  <si>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</si>
  <si>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</si>
  <si>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</si>
  <si>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</si>
  <si>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</si>
  <si>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</si>
  <si>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</si>
  <si>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</si>
  <si>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</si>
  <si>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</si>
  <si>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</si>
  <si>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</si>
  <si>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</si>
  <si>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</si>
  <si>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</si>
  <si>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</si>
  <si>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</si>
  <si>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</si>
  <si>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</si>
  <si>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</si>
  <si>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</si>
  <si>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</si>
  <si>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</si>
  <si>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</si>
  <si>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</si>
  <si>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</si>
  <si>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</si>
  <si>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</si>
  <si>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</si>
  <si>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</si>
  <si>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</si>
  <si>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</si>
  <si>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</si>
  <si>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</si>
  <si>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</si>
  <si>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</si>
  <si>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</si>
  <si>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</si>
  <si>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</si>
  <si>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</si>
  <si>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</si>
  <si>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</si>
  <si>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</si>
  <si>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</si>
  <si>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</si>
  <si>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</si>
  <si>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</si>
  <si>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</si>
  <si>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</si>
  <si>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</si>
  <si>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</si>
  <si>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</si>
  <si>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</si>
  <si>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</si>
  <si>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</si>
  <si>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</si>
  <si>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</si>
  <si>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</si>
  <si>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</si>
  <si>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</si>
  <si>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</si>
  <si>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</si>
  <si>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</si>
  <si>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</si>
  <si>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</si>
  <si>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</si>
  <si>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</si>
  <si>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</si>
  <si>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</si>
  <si>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</si>
  <si>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</si>
  <si>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</si>
  <si>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</si>
  <si>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</si>
  <si>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</si>
  <si>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</si>
  <si>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</si>
  <si>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</si>
  <si>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</si>
  <si>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</si>
  <si>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</si>
  <si>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</si>
  <si>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</si>
  <si>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</si>
  <si>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</si>
  <si>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</si>
  <si>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</si>
  <si>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</si>
  <si>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</si>
  <si>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</si>
  <si>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</si>
  <si>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</si>
  <si>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</si>
  <si>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</si>
  <si>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</si>
  <si>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</si>
  <si>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</si>
  <si>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</si>
  <si>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</si>
  <si>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</si>
  <si>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</si>
  <si>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</si>
  <si>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</si>
  <si>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</si>
  <si>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</si>
  <si>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</si>
  <si>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</si>
  <si>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</si>
  <si>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</si>
  <si>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</si>
  <si>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</si>
  <si>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</si>
  <si>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</si>
  <si>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</si>
  <si>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</si>
  <si>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</si>
  <si>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</si>
  <si>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</si>
  <si>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</si>
  <si>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</si>
  <si>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</si>
  <si>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</si>
  <si>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</si>
  <si>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</si>
  <si>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</si>
  <si>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</si>
  <si>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</si>
  <si>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</si>
  <si>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</si>
  <si>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</si>
  <si>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</si>
  <si>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</si>
  <si>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</si>
  <si>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</si>
  <si>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</si>
  <si>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</si>
  <si>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</si>
  <si>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</si>
  <si>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</si>
  <si>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</si>
  <si>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</si>
  <si>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</si>
  <si>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</si>
  <si>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</si>
  <si>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</si>
  <si>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</si>
  <si>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</si>
  <si>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</si>
  <si>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</si>
  <si>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</si>
  <si>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</si>
  <si>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</si>
  <si>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</si>
  <si>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</si>
  <si>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</si>
  <si>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</si>
  <si>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</si>
  <si>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</si>
  <si>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</si>
  <si>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</si>
  <si>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</si>
  <si>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</si>
  <si>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</si>
  <si>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</si>
  <si>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</si>
  <si>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</si>
  <si>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</si>
  <si>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</si>
  <si>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</si>
  <si>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</si>
  <si>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</si>
  <si>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</si>
  <si>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</si>
  <si>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</si>
  <si>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</si>
  <si>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</si>
  <si>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</si>
  <si>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</si>
  <si>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</si>
  <si>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</si>
  <si>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</si>
  <si>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</si>
  <si>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</si>
  <si>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</si>
  <si>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</si>
  <si>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</si>
  <si>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</si>
  <si>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</si>
  <si>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</si>
  <si>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</si>
  <si>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</si>
  <si>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</si>
  <si>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</si>
  <si>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</si>
  <si>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</si>
  <si>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</si>
  <si>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</si>
  <si>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</si>
  <si>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</si>
  <si>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</si>
  <si>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</si>
  <si>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</si>
  <si>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</si>
  <si>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</si>
  <si>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</si>
  <si>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</si>
  <si>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</si>
  <si>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</si>
  <si>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</si>
  <si>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</si>
  <si>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</si>
  <si>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</si>
  <si>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</si>
  <si>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</si>
  <si>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</si>
  <si>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</si>
  <si>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</si>
  <si>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</si>
  <si>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</si>
  <si>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</si>
  <si>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</si>
  <si>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</si>
  <si>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</si>
  <si>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</si>
  <si>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</si>
  <si>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</si>
  <si>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</si>
  <si>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</si>
  <si>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</si>
  <si>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</si>
  <si>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</si>
  <si>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</si>
  <si>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</si>
  <si>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</si>
  <si>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</si>
  <si>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</si>
  <si>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</si>
  <si>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</si>
  <si>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</si>
  <si>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</si>
  <si>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</si>
  <si>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</si>
  <si>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</si>
  <si>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</si>
  <si>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</si>
  <si>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</si>
  <si>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</si>
  <si>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</si>
  <si>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</si>
  <si>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</si>
  <si>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</si>
  <si>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</si>
  <si>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</si>
  <si>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</si>
  <si>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</si>
  <si>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</si>
  <si>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</si>
  <si>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</si>
  <si>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</si>
  <si>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</si>
  <si>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</si>
  <si>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</si>
  <si>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</si>
  <si>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</si>
  <si>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</si>
  <si>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</si>
  <si>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</si>
  <si>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</si>
  <si>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</si>
  <si>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</si>
  <si>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</si>
  <si>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</si>
  <si>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</si>
  <si>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</si>
  <si>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</si>
  <si>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</si>
  <si>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</si>
  <si>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</si>
  <si>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</si>
  <si>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</si>
  <si>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</si>
  <si>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</si>
  <si>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</si>
  <si>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</si>
  <si>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</si>
  <si>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</si>
  <si>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</si>
  <si>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</si>
  <si>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</si>
  <si>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</si>
  <si>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</si>
  <si>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</si>
  <si>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</si>
  <si>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</si>
  <si>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</si>
  <si>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</si>
  <si>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</si>
  <si>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</si>
  <si>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</si>
  <si>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</si>
  <si>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</si>
  <si>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</si>
  <si>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</si>
  <si>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</si>
  <si>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</si>
  <si>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</si>
  <si>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</si>
  <si>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</si>
  <si>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</si>
  <si>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</si>
  <si>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</si>
  <si>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</si>
  <si>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</si>
  <si>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</si>
  <si>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</si>
  <si>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</si>
  <si>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</si>
  <si>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</si>
  <si>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</si>
  <si>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</si>
  <si>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</si>
  <si>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</si>
  <si>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</si>
  <si>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</si>
  <si>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</si>
  <si>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</si>
  <si>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</si>
  <si>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</si>
  <si>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</si>
  <si>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</si>
  <si>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</si>
  <si>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</si>
  <si>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</si>
  <si>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</si>
  <si>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</si>
  <si>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</si>
  <si>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</si>
  <si>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</si>
  <si>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</si>
  <si>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</si>
  <si>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</si>
  <si>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</si>
  <si>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</si>
  <si>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</si>
  <si>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</si>
  <si>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</si>
  <si>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</si>
  <si>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</si>
  <si>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</si>
  <si>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</si>
  <si>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</si>
  <si>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</si>
  <si>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</si>
  <si>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</si>
  <si>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</si>
  <si>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</si>
  <si>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</si>
  <si>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</si>
  <si>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</si>
  <si>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</si>
  <si>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</si>
  <si>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</si>
  <si>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</si>
  <si>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</si>
  <si>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</si>
  <si>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</si>
  <si>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</si>
  <si>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</si>
  <si>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</si>
  <si>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</si>
  <si>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</si>
  <si>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</si>
  <si>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</si>
  <si>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</si>
  <si>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</si>
  <si>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</si>
  <si>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</si>
  <si>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</si>
  <si>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</si>
  <si>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</si>
  <si>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</si>
  <si>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</si>
  <si>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</si>
  <si>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</si>
  <si>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</si>
  <si>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</si>
  <si>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</si>
  <si>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</si>
  <si>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</si>
  <si>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</si>
  <si>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</si>
  <si>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</si>
  <si>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</si>
  <si>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</si>
  <si>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</si>
  <si>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</si>
  <si>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</si>
  <si>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</si>
  <si>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</si>
  <si>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</si>
  <si>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</si>
  <si>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</si>
  <si>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</si>
  <si>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</si>
  <si>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</si>
  <si>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</si>
  <si>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</si>
  <si>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</si>
  <si>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</si>
  <si>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</si>
  <si>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</si>
  <si>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</si>
  <si>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</si>
  <si>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</si>
  <si>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</si>
  <si>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</si>
  <si>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</si>
  <si>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</si>
  <si>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</si>
  <si>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</si>
  <si>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</si>
  <si>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</si>
  <si>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</si>
  <si>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</si>
  <si>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</si>
  <si>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</si>
  <si>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</si>
  <si>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</si>
  <si>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</si>
  <si>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</si>
  <si>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</si>
  <si>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</si>
  <si>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</si>
  <si>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</si>
  <si>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</si>
  <si>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</si>
  <si>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</si>
  <si>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</si>
  <si>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</si>
  <si>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</si>
  <si>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</si>
  <si>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</si>
  <si>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</si>
  <si>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</si>
  <si>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</si>
  <si>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</si>
  <si>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</si>
  <si>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</si>
  <si>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</si>
  <si>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</si>
  <si>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</si>
  <si>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</si>
  <si>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</si>
  <si>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</si>
  <si>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</si>
  <si>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</si>
  <si>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</si>
  <si>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</si>
  <si>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</si>
  <si>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</si>
  <si>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</si>
  <si>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</si>
  <si>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</si>
  <si>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</si>
  <si>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</si>
  <si>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</si>
  <si>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</si>
  <si>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</si>
  <si>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</si>
  <si>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</si>
  <si>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</si>
  <si>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</si>
  <si>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</si>
  <si>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</si>
  <si>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</si>
  <si>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</si>
  <si>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</si>
  <si>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</si>
  <si>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</si>
  <si>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</si>
  <si>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</si>
  <si>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</si>
  <si>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</si>
  <si>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</si>
  <si>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</si>
  <si>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</si>
  <si>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</si>
  <si>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</si>
  <si>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</si>
  <si>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</si>
  <si>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</si>
  <si>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</si>
  <si>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</si>
  <si>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</si>
  <si>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</si>
  <si>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</si>
  <si>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</si>
  <si>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</si>
  <si>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</si>
  <si>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</si>
  <si>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</si>
  <si>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</si>
  <si>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</si>
  <si>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</si>
  <si>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</si>
  <si>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</si>
  <si>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</si>
  <si>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</si>
  <si>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</si>
  <si>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</si>
  <si>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</si>
  <si>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</si>
  <si>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</si>
  <si>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</si>
  <si>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</si>
  <si>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</si>
  <si>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</si>
  <si>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</si>
  <si>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</si>
  <si>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</si>
  <si>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</si>
  <si>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</si>
  <si>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</si>
  <si>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</si>
  <si>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</si>
  <si>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</si>
  <si>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</si>
  <si>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</si>
  <si>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</si>
  <si>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</si>
  <si>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</si>
  <si>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</si>
  <si>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</si>
  <si>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</si>
  <si>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</si>
  <si>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</si>
  <si>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</si>
  <si>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</si>
  <si>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</si>
  <si>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</si>
  <si>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</si>
  <si>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</si>
  <si>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</si>
  <si>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</si>
  <si>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</si>
  <si>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</si>
  <si>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</si>
  <si>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</si>
  <si>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</si>
  <si>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</si>
  <si>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</si>
  <si>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</si>
  <si>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</si>
  <si>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</si>
  <si>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</si>
  <si>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</si>
  <si>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</si>
  <si>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</si>
  <si>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</si>
  <si>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</si>
  <si>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</si>
  <si>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</si>
  <si>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</si>
  <si>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</si>
  <si>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</si>
  <si>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</si>
  <si>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</si>
  <si>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</si>
  <si>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</si>
  <si>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</si>
  <si>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</si>
  <si>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</si>
  <si>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</si>
  <si>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</si>
  <si>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</si>
  <si>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</si>
  <si>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</si>
  <si>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</si>
  <si>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</si>
  <si>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</si>
  <si>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</si>
  <si>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</si>
  <si>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</si>
  <si>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</si>
  <si>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</si>
  <si>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</si>
  <si>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</si>
  <si>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</si>
  <si>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</si>
  <si>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</si>
  <si>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</si>
  <si>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</si>
  <si>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</si>
  <si>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</si>
  <si>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</si>
  <si>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</si>
  <si>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</si>
  <si>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</si>
  <si>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</si>
  <si>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</si>
  <si>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</si>
  <si>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</si>
  <si>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</si>
  <si>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</si>
  <si>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</si>
  <si>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</si>
  <si>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</si>
  <si>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</si>
  <si>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</si>
  <si>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</si>
  <si>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</si>
  <si>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</si>
  <si>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</si>
  <si>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</si>
  <si>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</si>
  <si>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</si>
  <si>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</si>
  <si>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</si>
  <si>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</si>
  <si>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</si>
  <si>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</si>
  <si>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</si>
  <si>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</si>
  <si>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</si>
  <si>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</si>
  <si>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</si>
  <si>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</si>
  <si>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</si>
  <si>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</si>
  <si>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</si>
  <si>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</si>
  <si>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</si>
  <si>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</si>
  <si>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</si>
  <si>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</si>
  <si>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</si>
  <si>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</si>
  <si>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</si>
  <si>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</si>
  <si>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</si>
  <si>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</si>
  <si>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</si>
  <si>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</si>
  <si>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</si>
  <si>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</si>
  <si>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</si>
  <si>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</si>
  <si>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</si>
  <si>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</si>
  <si>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</si>
  <si>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</si>
  <si>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</si>
  <si>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</si>
  <si>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</si>
  <si>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</si>
  <si>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</si>
  <si>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</si>
  <si>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</si>
  <si>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</si>
  <si>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</si>
  <si>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</si>
  <si>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</si>
  <si>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</si>
  <si>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</si>
  <si>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</si>
  <si>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</si>
  <si>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</si>
  <si>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</si>
  <si>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</si>
  <si>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</si>
  <si>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</si>
  <si>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</si>
  <si>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</si>
  <si>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</si>
  <si>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</si>
  <si>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</si>
  <si>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</si>
  <si>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</si>
  <si>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</si>
  <si>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</si>
  <si>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</si>
  <si>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</si>
  <si>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</si>
  <si>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</si>
  <si>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</si>
  <si>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</si>
  <si>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</si>
  <si>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</si>
  <si>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</si>
  <si>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</si>
  <si>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</si>
  <si>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</si>
  <si>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</si>
  <si>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</si>
  <si>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</si>
  <si>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</si>
  <si>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</si>
  <si>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</si>
  <si>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</si>
  <si>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</si>
  <si>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</si>
  <si>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</si>
  <si>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</si>
  <si>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</si>
  <si>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</si>
  <si>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</si>
  <si>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</si>
  <si>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</si>
  <si>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</si>
  <si>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</si>
  <si>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</si>
  <si>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</si>
  <si>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</si>
  <si>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</si>
  <si>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</si>
  <si>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</si>
  <si>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</si>
  <si>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</si>
  <si>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</si>
  <si>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</si>
  <si>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</si>
  <si>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</si>
  <si>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</si>
  <si>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</si>
  <si>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</si>
  <si>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</si>
  <si>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</si>
  <si>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</si>
  <si>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</si>
  <si>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</si>
  <si>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</si>
  <si>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</si>
  <si>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</si>
  <si>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</si>
  <si>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</si>
  <si>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</si>
  <si>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</si>
  <si>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</si>
  <si>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</si>
  <si>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</si>
  <si>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</si>
  <si>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</si>
  <si>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</si>
  <si>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</si>
  <si>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</si>
  <si>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</si>
  <si>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</si>
  <si>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</si>
  <si>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</si>
  <si>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</si>
  <si>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</si>
  <si>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</si>
  <si>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</si>
  <si>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</si>
  <si>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</si>
  <si>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</si>
  <si>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</si>
  <si>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</si>
  <si>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</si>
  <si>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</si>
  <si>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</si>
  <si>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</si>
  <si>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</si>
  <si>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</si>
  <si>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</si>
  <si>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</si>
  <si>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</si>
  <si>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</si>
  <si>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</si>
  <si>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</si>
  <si>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</si>
  <si>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</si>
  <si>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</si>
  <si>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</si>
  <si>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</si>
  <si>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</si>
  <si>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</si>
  <si>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</si>
  <si>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</si>
  <si>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</si>
  <si>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</si>
  <si>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</si>
  <si>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</si>
  <si>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</si>
  <si>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</si>
  <si>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</si>
  <si>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</si>
  <si>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</si>
  <si>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</si>
  <si>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</si>
  <si>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</si>
  <si>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</si>
  <si>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</si>
  <si>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</si>
  <si>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</si>
  <si>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</si>
  <si>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</si>
  <si>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</si>
  <si>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</si>
  <si>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</si>
  <si>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</si>
  <si>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</si>
  <si>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</si>
  <si>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</si>
  <si>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</si>
  <si>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</si>
  <si>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</si>
  <si>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</si>
  <si>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</si>
  <si>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</si>
  <si>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</si>
  <si>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</si>
  <si>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</si>
  <si>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</si>
  <si>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</si>
  <si>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</si>
  <si>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</si>
  <si>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</si>
  <si>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</si>
  <si>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</si>
  <si>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</si>
  <si>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</si>
  <si>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</si>
  <si>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</si>
  <si>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</si>
  <si>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</si>
  <si>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</si>
  <si>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</si>
  <si>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</si>
  <si>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</si>
  <si>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</si>
  <si>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</si>
  <si>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</si>
  <si>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</si>
  <si>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</si>
  <si>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</si>
  <si>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</si>
  <si>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</si>
  <si>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</si>
  <si>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</si>
  <si>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</si>
  <si>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</si>
  <si>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</si>
  <si>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</si>
  <si>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</si>
  <si>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</si>
  <si>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</si>
  <si>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</si>
  <si>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</si>
  <si>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</si>
  <si>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</si>
  <si>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</si>
  <si>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</si>
  <si>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</si>
  <si>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</si>
  <si>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</si>
  <si>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</si>
  <si>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</si>
  <si>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</si>
  <si>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</si>
  <si>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</si>
  <si>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</si>
  <si>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</si>
  <si>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</si>
  <si>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</si>
  <si>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</si>
  <si>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</si>
  <si>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</si>
  <si>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</si>
  <si>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</si>
  <si>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</si>
  <si>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</si>
  <si>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</si>
  <si>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</si>
  <si>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</si>
  <si>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</si>
  <si>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</si>
  <si>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</si>
  <si>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</si>
  <si>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</si>
  <si>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</si>
  <si>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</si>
  <si>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</si>
  <si>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</si>
  <si>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</si>
  <si>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</si>
  <si>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</si>
  <si>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</si>
  <si>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</si>
  <si>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</si>
  <si>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</si>
  <si>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</si>
  <si>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</si>
  <si>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</si>
  <si>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</si>
  <si>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</si>
  <si>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</si>
  <si>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</si>
  <si>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</si>
  <si>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</si>
  <si>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</si>
  <si>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</si>
  <si>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</si>
  <si>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</si>
  <si>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</si>
  <si>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</si>
  <si>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</si>
  <si>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</si>
  <si>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</si>
  <si>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</si>
  <si>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</si>
  <si>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</si>
  <si>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</si>
  <si>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</si>
  <si>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</si>
  <si>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</si>
  <si>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</si>
  <si>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</si>
  <si>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</si>
  <si>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</si>
  <si>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</si>
  <si>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</si>
  <si>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</si>
  <si>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</si>
  <si>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</si>
  <si>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</si>
  <si>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</si>
  <si>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</si>
  <si>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</si>
  <si>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</si>
  <si>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</si>
  <si>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</si>
  <si>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</si>
  <si>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</si>
  <si>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</si>
  <si>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</si>
  <si>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</si>
  <si>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</si>
  <si>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</si>
  <si>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</si>
  <si>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</si>
  <si>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</si>
  <si>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</si>
  <si>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</si>
  <si>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</si>
  <si>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</si>
  <si>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</si>
  <si>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</si>
  <si>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</si>
  <si>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</si>
  <si>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</si>
  <si>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</si>
  <si>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</si>
  <si>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</si>
  <si>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</si>
  <si>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</si>
  <si>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</si>
  <si>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</si>
  <si>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</si>
  <si>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</si>
  <si>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</si>
  <si>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</si>
  <si>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</si>
  <si>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</si>
  <si>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</si>
  <si>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</si>
  <si>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</si>
  <si>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</si>
  <si>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</si>
  <si>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</si>
  <si>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</si>
  <si>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</si>
  <si>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</si>
  <si>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</si>
  <si>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</si>
  <si>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</si>
  <si>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</si>
  <si>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</si>
  <si>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</si>
  <si>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</si>
  <si>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</si>
  <si>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</si>
  <si>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</si>
  <si>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</si>
  <si>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</si>
  <si>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</si>
  <si>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</si>
  <si>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</si>
  <si>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</si>
  <si>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</si>
  <si>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</si>
  <si>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</si>
  <si>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</si>
  <si>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</si>
  <si>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</si>
  <si>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</si>
  <si>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</si>
  <si>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</si>
  <si>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</si>
  <si>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</si>
  <si>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</si>
  <si>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</si>
  <si>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</si>
  <si>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</si>
  <si>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</si>
  <si>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</si>
  <si>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</si>
  <si>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</si>
  <si>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</si>
  <si>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</si>
  <si>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</si>
  <si>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</si>
  <si>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</si>
  <si>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</si>
  <si>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</si>
  <si>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</si>
  <si>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</si>
  <si>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</si>
  <si>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</si>
  <si>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</si>
  <si>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</si>
  <si>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</si>
  <si>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</si>
  <si>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</si>
  <si>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</si>
  <si>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</si>
  <si>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</si>
  <si>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</si>
  <si>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</si>
  <si>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</si>
  <si>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</si>
  <si>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</si>
  <si>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</si>
  <si>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</si>
  <si>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</si>
  <si>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</si>
  <si>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</si>
  <si>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</si>
  <si>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</si>
  <si>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</si>
  <si>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</si>
  <si>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</si>
  <si>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</si>
  <si>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</si>
  <si>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</si>
  <si>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</si>
  <si>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</si>
  <si>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</si>
  <si>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</si>
  <si>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</si>
  <si>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</si>
  <si>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</si>
  <si>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</si>
  <si>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</si>
  <si>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</si>
  <si>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</si>
  <si>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</si>
  <si>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</si>
  <si>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</si>
  <si>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</si>
  <si>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</si>
  <si>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</si>
  <si>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</si>
  <si>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</si>
  <si>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</si>
  <si>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</si>
  <si>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</si>
  <si>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</si>
  <si>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</si>
  <si>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</si>
  <si>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</si>
  <si>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</si>
  <si>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</si>
  <si>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</si>
  <si>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</si>
  <si>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</si>
  <si>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</si>
  <si>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</si>
  <si>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</si>
  <si>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</si>
  <si>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</si>
  <si>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</si>
  <si>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</si>
  <si>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</si>
  <si>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</si>
  <si>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</si>
  <si>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</si>
  <si>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</si>
  <si>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</si>
  <si>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</si>
  <si>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</si>
  <si>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</si>
  <si>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</si>
  <si>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</si>
  <si>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</si>
  <si>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</si>
  <si>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</si>
  <si>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</si>
  <si>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</si>
  <si>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</si>
  <si>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</si>
  <si>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</si>
  <si>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</si>
  <si>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</si>
  <si>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</si>
  <si>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</si>
  <si>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</si>
  <si>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</si>
  <si>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</si>
  <si>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</si>
  <si>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</si>
  <si>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</si>
  <si>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</si>
  <si>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</si>
  <si>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</si>
  <si>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</si>
  <si>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</si>
  <si>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</si>
  <si>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</si>
  <si>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</si>
  <si>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</si>
  <si>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</si>
  <si>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</si>
  <si>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</si>
  <si>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</si>
  <si>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</si>
  <si>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</si>
  <si>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</si>
  <si>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</si>
  <si>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</si>
  <si>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</si>
  <si>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</si>
  <si>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</si>
  <si>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</si>
  <si>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</si>
  <si>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</si>
  <si>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</si>
  <si>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</si>
  <si>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</si>
  <si>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</si>
  <si>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</si>
  <si>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</si>
  <si>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</si>
  <si>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</si>
  <si>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</si>
  <si>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</si>
  <si>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</si>
  <si>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</si>
  <si>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</si>
  <si>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</si>
  <si>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</si>
  <si>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</si>
  <si>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</si>
  <si>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</si>
  <si>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</si>
  <si>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</si>
  <si>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</si>
  <si>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</si>
  <si>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</si>
  <si>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</si>
  <si>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</si>
  <si>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</si>
  <si>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</si>
  <si>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</si>
  <si>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</si>
  <si>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</si>
  <si>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</si>
  <si>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</si>
  <si>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</si>
  <si>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</si>
  <si>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</si>
  <si>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</si>
  <si>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</si>
  <si>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</si>
  <si>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</si>
  <si>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</si>
  <si>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</si>
  <si>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</si>
  <si>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</si>
  <si>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</si>
  <si>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</si>
  <si>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</si>
  <si>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</si>
  <si>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</si>
  <si>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</si>
  <si>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</si>
  <si>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</si>
  <si>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</si>
  <si>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</si>
  <si>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</si>
  <si>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</si>
  <si>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</si>
  <si>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</si>
  <si>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</si>
  <si>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</si>
  <si>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</si>
  <si>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</si>
  <si>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</si>
  <si>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</si>
  <si>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</si>
  <si>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</si>
  <si>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</si>
  <si>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</si>
  <si>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</si>
  <si>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</si>
  <si>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</si>
  <si>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</si>
  <si>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</si>
  <si>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</si>
  <si>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</si>
  <si>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</si>
  <si>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</si>
  <si>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</si>
  <si>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</si>
  <si>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</si>
  <si>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</si>
  <si>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</si>
  <si>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</si>
  <si>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</si>
  <si>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</si>
  <si>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</si>
  <si>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</si>
  <si>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</si>
  <si>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</si>
  <si>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</si>
  <si>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</si>
  <si>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</si>
  <si>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</si>
  <si>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</si>
  <si>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</si>
  <si>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</si>
  <si>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</si>
  <si>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</si>
  <si>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</si>
  <si>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</si>
  <si>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</si>
  <si>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</si>
  <si>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</si>
  <si>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</si>
  <si>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</si>
  <si>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</si>
  <si>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</si>
  <si>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</si>
  <si>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</si>
  <si>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</si>
  <si>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</si>
  <si>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</si>
  <si>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</si>
  <si>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</si>
  <si>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</si>
  <si>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</si>
  <si>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</si>
  <si>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</si>
  <si>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</si>
  <si>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</si>
  <si>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</si>
  <si>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</si>
  <si>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</si>
  <si>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</si>
  <si>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</si>
  <si>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</si>
  <si>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</si>
  <si>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</si>
  <si>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</si>
  <si>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</si>
  <si>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</si>
  <si>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</si>
  <si>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</si>
  <si>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</si>
  <si>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</si>
  <si>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</si>
  <si>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</si>
  <si>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</si>
  <si>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</si>
  <si>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</si>
  <si>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</si>
  <si>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</si>
  <si>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</si>
  <si>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</si>
  <si>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</si>
  <si>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</si>
  <si>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</si>
  <si>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</si>
  <si>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</si>
  <si>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</si>
  <si>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</si>
  <si>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</si>
  <si>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</si>
  <si>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</si>
  <si>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</si>
  <si>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</si>
  <si>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</si>
  <si>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</si>
  <si>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</si>
  <si>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</si>
  <si>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</si>
  <si>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</si>
  <si>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</si>
  <si>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</si>
  <si>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</si>
  <si>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</si>
  <si>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</si>
  <si>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</si>
  <si>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</si>
  <si>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</si>
  <si>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</si>
  <si>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</si>
  <si>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</si>
  <si>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</si>
  <si>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</si>
  <si>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</si>
  <si>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</si>
  <si>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</si>
  <si>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</si>
  <si>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</si>
  <si>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</si>
  <si>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</si>
  <si>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</si>
  <si>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</si>
  <si>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</si>
  <si>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</si>
  <si>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</si>
  <si>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</si>
  <si>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</si>
  <si>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</si>
  <si>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</si>
  <si>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</si>
  <si>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</si>
  <si>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</si>
  <si>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</si>
  <si>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</si>
  <si>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</si>
  <si>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</si>
  <si>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</si>
  <si>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</si>
  <si>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</si>
  <si>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</si>
  <si>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</si>
  <si>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</si>
  <si>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</si>
  <si>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</si>
  <si>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</si>
  <si>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</si>
  <si>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</si>
  <si>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</si>
  <si>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</si>
  <si>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</si>
  <si>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</si>
  <si>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</si>
  <si>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</si>
  <si>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</si>
  <si>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</si>
  <si>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</si>
  <si>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</si>
  <si>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</si>
  <si>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</si>
  <si>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</si>
  <si>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</si>
  <si>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</si>
  <si>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</si>
  <si>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</si>
  <si>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</si>
  <si>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</si>
  <si>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</si>
  <si>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</si>
  <si>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</si>
  <si>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</si>
  <si>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</si>
  <si>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</si>
  <si>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</si>
  <si>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</si>
  <si>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</si>
  <si>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</si>
  <si>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</si>
  <si>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</si>
  <si>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</si>
  <si>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</si>
  <si>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</si>
  <si>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</si>
  <si>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</si>
  <si>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</si>
  <si>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</si>
  <si>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</si>
  <si>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</si>
  <si>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</si>
  <si>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</si>
  <si>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</si>
  <si>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</si>
  <si>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</si>
  <si>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</si>
  <si>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</si>
  <si>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</si>
  <si>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</si>
  <si>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</si>
  <si>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</si>
  <si>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</si>
  <si>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</si>
  <si>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</si>
  <si>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</si>
  <si>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</si>
  <si>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</si>
  <si>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</si>
  <si>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</si>
  <si>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</si>
  <si>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</si>
  <si>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</si>
  <si>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</si>
  <si>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</si>
  <si>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</si>
  <si>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</si>
  <si>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</si>
  <si>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</si>
  <si>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</si>
  <si>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</si>
  <si>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</si>
  <si>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</si>
  <si>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</si>
  <si>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</si>
  <si>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</si>
  <si>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</si>
  <si>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</si>
  <si>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</si>
  <si>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</si>
  <si>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</si>
  <si>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</si>
  <si>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</si>
  <si>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</si>
  <si>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</si>
  <si>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</si>
  <si>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</si>
  <si>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</si>
  <si>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</si>
  <si>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</si>
  <si>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</si>
  <si>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</si>
  <si>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</si>
  <si>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</si>
  <si>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</si>
  <si>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</si>
  <si>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</si>
  <si>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</si>
  <si>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</si>
  <si>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</si>
  <si>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</si>
  <si>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</si>
  <si>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</si>
  <si>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</si>
  <si>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</si>
  <si>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</si>
  <si>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</si>
  <si>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</si>
  <si>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</si>
  <si>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</si>
  <si>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</si>
  <si>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</si>
  <si>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</si>
  <si>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</si>
  <si>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</si>
  <si>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</si>
  <si>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</si>
  <si>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</si>
  <si>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</si>
  <si>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</si>
  <si>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</si>
  <si>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</si>
  <si>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</si>
  <si>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</si>
  <si>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</si>
  <si>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</si>
  <si>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</si>
  <si>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</si>
  <si>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</si>
  <si>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</si>
  <si>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</si>
  <si>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</si>
  <si>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</si>
  <si>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</si>
  <si>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</si>
  <si>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</si>
  <si>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</si>
  <si>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</si>
  <si>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</si>
  <si>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</si>
  <si>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</si>
  <si>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</si>
  <si>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</si>
  <si>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</si>
  <si>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</si>
  <si>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</si>
  <si>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</si>
  <si>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</si>
  <si>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</si>
  <si>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</si>
  <si>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</si>
  <si>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</si>
  <si>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</si>
  <si>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</si>
  <si>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</si>
  <si>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</si>
  <si>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</si>
  <si>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</si>
  <si>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</si>
  <si>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</si>
  <si>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</si>
  <si>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</si>
  <si>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</si>
  <si>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</si>
  <si>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</si>
  <si>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</si>
  <si>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</si>
  <si>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</si>
  <si>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</si>
  <si>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</si>
  <si>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</si>
  <si>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</si>
  <si>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</si>
  <si>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</si>
  <si>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</si>
  <si>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</si>
  <si>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</si>
  <si>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</si>
  <si>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</si>
  <si>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</si>
  <si>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</si>
  <si>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</si>
  <si>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</si>
  <si>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</si>
  <si>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</si>
  <si>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</si>
  <si>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</si>
  <si>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</si>
  <si>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</si>
  <si>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</si>
  <si>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</si>
  <si>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</si>
  <si>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</si>
  <si>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</si>
  <si>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</si>
  <si>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</si>
  <si>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</si>
  <si>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</si>
  <si>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</si>
  <si>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</si>
  <si>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</si>
  <si>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</si>
  <si>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</si>
  <si>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</si>
  <si>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</si>
  <si>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</si>
  <si>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</si>
  <si>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</si>
  <si>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</si>
  <si>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</si>
  <si>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</si>
  <si>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</si>
  <si>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</si>
  <si>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</si>
  <si>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</si>
  <si>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</si>
  <si>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</si>
  <si>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</si>
  <si>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</si>
  <si>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</si>
  <si>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</si>
  <si>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</si>
  <si>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</si>
  <si>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</si>
  <si>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</si>
  <si>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</si>
  <si>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</si>
  <si>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</si>
  <si>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</si>
  <si>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</si>
  <si>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</si>
  <si>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</si>
  <si>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</si>
  <si>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</si>
  <si>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</si>
  <si>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</si>
  <si>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</si>
  <si>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</si>
  <si>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</si>
  <si>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</si>
  <si>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</si>
  <si>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</si>
  <si>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</si>
  <si>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</si>
  <si>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</si>
  <si>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</si>
  <si>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</si>
  <si>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</si>
  <si>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</si>
  <si>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</si>
  <si>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</si>
  <si>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</si>
  <si>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</si>
  <si>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</si>
  <si>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</si>
  <si>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</si>
  <si>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</si>
  <si>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</si>
  <si>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</si>
  <si>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</si>
  <si>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</si>
  <si>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</si>
  <si>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</si>
  <si>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</si>
  <si>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</si>
  <si>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</si>
  <si>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</si>
  <si>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</si>
  <si>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</si>
  <si>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</si>
  <si>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</si>
  <si>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</si>
  <si>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</si>
  <si>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</si>
  <si>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</si>
  <si>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</si>
  <si>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</si>
  <si>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</si>
  <si>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</si>
  <si>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</si>
  <si>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</si>
  <si>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</si>
  <si>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</si>
  <si>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</si>
  <si>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</si>
  <si>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</si>
  <si>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</si>
  <si>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</si>
  <si>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</si>
  <si>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</si>
  <si>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</si>
  <si>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</si>
  <si>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</si>
  <si>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</si>
  <si>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</si>
  <si>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</si>
  <si>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</si>
  <si>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</si>
  <si>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</si>
  <si>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</si>
  <si>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</si>
  <si>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</si>
  <si>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</si>
  <si>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</si>
  <si>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</si>
  <si>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</si>
  <si>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</si>
  <si>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</si>
  <si>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</si>
  <si>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</si>
  <si>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</si>
  <si>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</si>
  <si>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</si>
  <si>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</si>
  <si>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</si>
  <si>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</si>
  <si>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</si>
  <si>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</si>
  <si>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</si>
  <si>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</si>
  <si>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</si>
  <si>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</si>
  <si>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</si>
  <si>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</si>
  <si>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</si>
  <si>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</si>
  <si>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</si>
  <si>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</si>
  <si>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</si>
  <si>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</si>
  <si>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</si>
  <si>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</si>
  <si>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</si>
  <si>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</si>
  <si>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</si>
  <si>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</si>
  <si>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</si>
  <si>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</si>
  <si>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</si>
  <si>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</si>
  <si>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</si>
  <si>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</si>
  <si>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</si>
  <si>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</si>
  <si>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</si>
  <si>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</si>
  <si>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</si>
  <si>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</si>
  <si>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</si>
  <si>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</si>
  <si>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</si>
  <si>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</si>
  <si>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</si>
  <si>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</si>
  <si>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</si>
  <si>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</si>
  <si>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</si>
  <si>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</si>
  <si>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</si>
  <si>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</si>
  <si>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</si>
  <si>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</si>
  <si>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</si>
  <si>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</si>
  <si>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</si>
  <si>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</si>
  <si>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</si>
  <si>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</si>
  <si>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</si>
  <si>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</si>
  <si>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</si>
  <si>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</si>
  <si>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</si>
  <si>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</si>
  <si>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</si>
  <si>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</si>
  <si>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</si>
  <si>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</si>
  <si>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</si>
  <si>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</si>
  <si>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</si>
  <si>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</si>
  <si>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</si>
  <si>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</si>
  <si>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</si>
  <si>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</si>
  <si>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</si>
  <si>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</si>
  <si>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</si>
  <si>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</si>
  <si>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</si>
  <si>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</si>
  <si>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</si>
  <si>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</si>
  <si>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</si>
  <si>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</si>
  <si>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</si>
  <si>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</si>
  <si>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</si>
  <si>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</si>
  <si>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</si>
  <si>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</si>
  <si>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</si>
  <si>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</si>
  <si>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</si>
  <si>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</si>
  <si>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</si>
  <si>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</si>
  <si>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</si>
  <si>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</si>
  <si>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</si>
  <si>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</si>
  <si>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</si>
  <si>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</si>
  <si>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</si>
  <si>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</si>
  <si>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</si>
  <si>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</si>
  <si>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</si>
  <si>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</si>
  <si>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</si>
  <si>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</si>
  <si>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</si>
  <si>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</si>
  <si>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</si>
  <si>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</si>
  <si>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</si>
  <si>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</si>
  <si>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</si>
  <si>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</si>
  <si>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</si>
  <si>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</si>
  <si>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</si>
  <si>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</si>
  <si>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</si>
  <si>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</si>
  <si>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</si>
  <si>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</si>
  <si>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</si>
  <si>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</si>
  <si>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</si>
  <si>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</si>
  <si>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</si>
  <si>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</si>
  <si>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</si>
  <si>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</si>
  <si>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</si>
  <si>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</si>
  <si>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</si>
  <si>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</si>
  <si>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</si>
  <si>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</si>
  <si>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</si>
  <si>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</si>
  <si>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</si>
  <si>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</si>
  <si>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</si>
  <si>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</si>
  <si>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</si>
  <si>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</si>
  <si>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</si>
  <si>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</si>
  <si>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</si>
  <si>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</si>
  <si>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</si>
  <si>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</si>
  <si>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</si>
  <si>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</si>
  <si>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</si>
  <si>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</si>
  <si>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</si>
  <si>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</si>
  <si>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</si>
  <si>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</si>
  <si>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</si>
  <si>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</si>
  <si>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</si>
  <si>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</si>
  <si>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</si>
  <si>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</si>
  <si>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</si>
  <si>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</si>
  <si>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</si>
  <si>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</si>
  <si>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</si>
  <si>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</si>
  <si>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</si>
  <si>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</si>
  <si>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</si>
  <si>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</si>
  <si>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</si>
  <si>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</si>
  <si>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</si>
  <si>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</si>
  <si>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</si>
  <si>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</si>
  <si>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</si>
  <si>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</si>
  <si>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</si>
  <si>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</si>
  <si>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</si>
  <si>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</si>
  <si>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</si>
  <si>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</si>
  <si>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</si>
  <si>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</si>
  <si>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</si>
  <si>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</si>
  <si>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</si>
  <si>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</si>
  <si>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</si>
  <si>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</si>
  <si>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</si>
  <si>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</si>
  <si>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</si>
  <si>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</si>
  <si>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</si>
  <si>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</si>
  <si>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</si>
  <si>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</si>
  <si>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</si>
  <si>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</si>
  <si>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</si>
  <si>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</si>
  <si>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</si>
  <si>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</si>
  <si>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</si>
  <si>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</si>
  <si>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</si>
  <si>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</si>
  <si>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</si>
  <si>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</si>
  <si>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</si>
  <si>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</si>
  <si>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</si>
  <si>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</si>
  <si>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</si>
  <si>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</si>
  <si>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</si>
  <si>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</si>
  <si>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</si>
  <si>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</si>
  <si>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</si>
  <si>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</si>
  <si>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</si>
  <si>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</si>
  <si>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</si>
  <si>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</si>
  <si>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</si>
  <si>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</si>
  <si>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</si>
  <si>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</si>
  <si>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</si>
  <si>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</si>
  <si>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</si>
  <si>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</si>
  <si>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</si>
  <si>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</si>
  <si>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</si>
  <si>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</si>
  <si>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</si>
  <si>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</si>
  <si>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</si>
  <si>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</si>
  <si>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</si>
  <si>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</si>
  <si>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</si>
  <si>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</si>
  <si>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</si>
  <si>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</si>
  <si>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</si>
  <si>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</si>
  <si>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</si>
  <si>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</si>
  <si>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</si>
  <si>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</si>
  <si>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</si>
  <si>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</si>
  <si>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</si>
  <si>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</si>
  <si>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</si>
  <si>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</si>
  <si>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</si>
  <si>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</si>
  <si>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</si>
  <si>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</si>
  <si>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</si>
  <si>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</si>
  <si>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</si>
  <si>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</si>
  <si>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</si>
  <si>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</si>
  <si>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</si>
  <si>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</si>
  <si>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</si>
  <si>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</si>
  <si>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</si>
  <si>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</si>
  <si>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</si>
  <si>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</si>
  <si>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</si>
  <si>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</si>
  <si>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</si>
  <si>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</si>
  <si>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</si>
  <si>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</si>
  <si>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</si>
  <si>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</si>
  <si>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</si>
  <si>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</si>
  <si>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</si>
  <si>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</si>
  <si>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</si>
  <si>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</si>
  <si>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</si>
  <si>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</si>
  <si>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</si>
  <si>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</si>
  <si>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</si>
  <si>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</si>
  <si>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</si>
  <si>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</si>
  <si>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</si>
  <si>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</si>
  <si>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</si>
  <si>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</si>
  <si>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</si>
  <si>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</si>
  <si>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</si>
  <si>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</si>
  <si>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</si>
  <si>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</si>
  <si>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</si>
  <si>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</si>
  <si>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</si>
  <si>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</si>
  <si>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</si>
  <si>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</si>
  <si>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</si>
  <si>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</si>
  <si>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</si>
  <si>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</si>
  <si>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</si>
  <si>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</si>
  <si>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</si>
  <si>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</si>
  <si>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</si>
  <si>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</si>
  <si>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</si>
  <si>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</si>
  <si>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</si>
  <si>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</si>
  <si>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</si>
  <si>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</si>
  <si>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</si>
  <si>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</si>
  <si>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</si>
  <si>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</si>
  <si>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</si>
  <si>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</si>
  <si>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</si>
  <si>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</si>
  <si>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</si>
  <si>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</si>
  <si>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</si>
  <si>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</si>
  <si>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</si>
  <si>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</si>
  <si>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</si>
  <si>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</si>
  <si>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</si>
  <si>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</si>
  <si>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</si>
  <si>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</si>
  <si>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</si>
  <si>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</si>
  <si>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</si>
  <si>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</si>
  <si>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</si>
  <si>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</si>
  <si>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</si>
  <si>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</si>
  <si>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</si>
  <si>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</si>
  <si>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</si>
  <si>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</si>
  <si>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</si>
  <si>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</si>
  <si>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</si>
  <si>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</si>
  <si>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</si>
  <si>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</si>
  <si>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</si>
  <si>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</si>
  <si>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</si>
  <si>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</si>
  <si>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</si>
  <si>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</si>
  <si>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</si>
  <si>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</si>
  <si>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</si>
  <si>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</si>
  <si>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</si>
  <si>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</si>
  <si>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</si>
  <si>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</si>
  <si>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</si>
  <si>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</si>
  <si>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</si>
  <si>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</si>
  <si>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</si>
  <si>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</si>
  <si>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</si>
  <si>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</si>
  <si>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</si>
  <si>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</si>
  <si>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</si>
  <si>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</si>
  <si>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</si>
  <si>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</si>
  <si>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</si>
  <si>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</si>
  <si>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</si>
  <si>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</si>
  <si>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</si>
  <si>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</si>
  <si>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</si>
  <si>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</si>
  <si>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</si>
  <si>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</si>
  <si>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</si>
  <si>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</si>
  <si>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</si>
  <si>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</si>
  <si>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</si>
  <si>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</si>
  <si>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</si>
  <si>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</si>
  <si>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</si>
  <si>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</si>
  <si>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</si>
  <si>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</si>
  <si>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</si>
  <si>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</si>
  <si>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</si>
  <si>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</si>
  <si>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</si>
  <si>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</si>
  <si>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</si>
  <si>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</si>
  <si>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</si>
  <si>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</si>
  <si>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</si>
  <si>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</si>
  <si>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</si>
  <si>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</si>
  <si>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</si>
  <si>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</si>
  <si>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</si>
  <si>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</si>
  <si>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</si>
  <si>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</si>
  <si>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</si>
  <si>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</si>
  <si>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</si>
  <si>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</si>
  <si>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</si>
  <si>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</si>
  <si>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</si>
  <si>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</si>
  <si>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</si>
  <si>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</si>
  <si>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</si>
  <si>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</si>
  <si>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</si>
  <si>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</si>
  <si>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</si>
  <si>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</si>
  <si>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</si>
  <si>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</si>
  <si>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</si>
  <si>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</si>
  <si>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</si>
  <si>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</si>
  <si>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</si>
  <si>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</si>
  <si>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</si>
  <si>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</si>
  <si>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</si>
  <si>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</si>
  <si>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</si>
  <si>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</si>
  <si>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</si>
  <si>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</si>
  <si>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</si>
  <si>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</si>
  <si>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</si>
  <si>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</si>
  <si>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</si>
  <si>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</si>
  <si>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</si>
  <si>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</si>
  <si>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</si>
  <si>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</si>
  <si>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</si>
  <si>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</si>
  <si>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</si>
  <si>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</si>
  <si>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</si>
  <si>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</si>
  <si>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</si>
  <si>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</si>
  <si>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</si>
  <si>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</si>
  <si>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</si>
  <si>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</si>
  <si>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</si>
  <si>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</si>
  <si>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</si>
  <si>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</si>
  <si>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</si>
  <si>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</si>
  <si>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</si>
  <si>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</si>
  <si>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</si>
  <si>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</si>
  <si>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</si>
  <si>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</si>
  <si>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</si>
  <si>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</si>
  <si>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</si>
  <si>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</si>
  <si>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</si>
  <si>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</si>
  <si>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</si>
  <si>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</si>
  <si>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</si>
  <si>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</si>
  <si>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</si>
  <si>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</si>
  <si>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</si>
  <si>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</si>
  <si>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</si>
  <si>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</si>
  <si>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</si>
  <si>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</si>
  <si>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</si>
  <si>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</si>
  <si>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</si>
  <si>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</si>
  <si>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</si>
  <si>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</si>
  <si>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</si>
  <si>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</si>
  <si>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</si>
  <si>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</si>
  <si>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</si>
  <si>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</si>
  <si>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</si>
  <si>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</si>
  <si>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</si>
  <si>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</si>
  <si>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</si>
  <si>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</si>
  <si>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</si>
  <si>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</si>
  <si>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</si>
  <si>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</si>
  <si>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</si>
  <si>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</si>
  <si>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</si>
  <si>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</si>
  <si>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</si>
  <si>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</si>
  <si>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</si>
  <si>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</si>
  <si>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</si>
  <si>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</si>
  <si>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</si>
  <si>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</si>
  <si>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</si>
  <si>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</si>
  <si>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</si>
  <si>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</si>
  <si>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</si>
  <si>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</si>
  <si>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</si>
  <si>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</si>
  <si>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</si>
  <si>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</si>
  <si>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</si>
  <si>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</si>
  <si>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</si>
  <si>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</si>
  <si>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</si>
  <si>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</si>
  <si>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</si>
  <si>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</si>
  <si>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</si>
  <si>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</si>
  <si>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</si>
  <si>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</si>
  <si>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</si>
  <si>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</si>
  <si>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</si>
  <si>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</si>
  <si>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</si>
  <si>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</si>
  <si>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</si>
  <si>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</si>
  <si>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</si>
  <si>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</si>
  <si>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</si>
  <si>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</si>
  <si>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</si>
  <si>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</si>
  <si>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</si>
  <si>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</si>
  <si>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</si>
  <si>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</si>
  <si>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</si>
  <si>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</si>
  <si>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</si>
  <si>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</si>
  <si>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</si>
  <si>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</si>
  <si>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</si>
  <si>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</si>
  <si>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</si>
  <si>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</si>
  <si>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</si>
  <si>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</si>
  <si>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</si>
  <si>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</si>
  <si>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</si>
  <si>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</si>
  <si>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</si>
  <si>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</si>
  <si>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</si>
  <si>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</si>
  <si>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</si>
  <si>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</si>
  <si>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</si>
  <si>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</si>
  <si>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</si>
  <si>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</si>
  <si>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</si>
  <si>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</si>
  <si>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</si>
  <si>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</si>
  <si>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</si>
  <si>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</si>
  <si>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</si>
  <si>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</si>
  <si>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</si>
  <si>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</si>
  <si>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</si>
  <si>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</si>
  <si>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</si>
  <si>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</si>
  <si>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</si>
  <si>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</si>
  <si>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</si>
  <si>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</si>
  <si>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</si>
  <si>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</si>
  <si>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</si>
  <si>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</si>
  <si>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</si>
  <si>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</si>
  <si>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</si>
  <si>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</si>
  <si>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</si>
  <si>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</si>
  <si>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</si>
  <si>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</si>
  <si>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</si>
  <si>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</si>
  <si>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</si>
  <si>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</si>
  <si>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</si>
  <si>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</si>
  <si>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</si>
  <si>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</si>
  <si>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</si>
  <si>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</si>
  <si>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</si>
  <si>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</si>
  <si>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</si>
  <si>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</si>
  <si>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</si>
  <si>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</si>
  <si>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</si>
  <si>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</si>
  <si>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</si>
  <si>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</si>
  <si>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</si>
  <si>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</si>
  <si>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</si>
  <si>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</si>
  <si>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</si>
  <si>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</si>
  <si>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</si>
  <si>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</si>
  <si>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</si>
  <si>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</si>
  <si>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</si>
  <si>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</si>
  <si>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</si>
  <si>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</si>
  <si>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</si>
  <si>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</si>
  <si>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</si>
  <si>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</si>
  <si>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</si>
  <si>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</si>
  <si>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</si>
  <si>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</si>
  <si>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</si>
  <si>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</si>
  <si>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</si>
  <si>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</si>
  <si>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</si>
  <si>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</si>
  <si>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</si>
  <si>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</si>
  <si>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</si>
  <si>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</si>
  <si>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</si>
  <si>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</si>
  <si>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</si>
  <si>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</si>
  <si>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</si>
  <si>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</si>
  <si>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</si>
  <si>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</si>
  <si>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</si>
  <si>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</si>
  <si>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</si>
  <si>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</si>
  <si>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</si>
  <si>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</si>
  <si>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</si>
  <si>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</si>
  <si>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</si>
  <si>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</si>
  <si>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</si>
  <si>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</si>
  <si>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</si>
  <si>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</si>
  <si>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</si>
  <si>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</si>
  <si>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</si>
  <si>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</si>
  <si>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</si>
  <si>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</si>
  <si>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</si>
  <si>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</si>
  <si>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</si>
  <si>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</si>
  <si>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</si>
  <si>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</si>
  <si>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</si>
  <si>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</si>
  <si>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</si>
  <si>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</si>
  <si>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</si>
  <si>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</si>
  <si>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</si>
  <si>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</si>
  <si>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</si>
  <si>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</si>
  <si>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</si>
  <si>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</si>
  <si>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</si>
  <si>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</si>
  <si>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</si>
  <si>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</si>
  <si>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</si>
  <si>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</si>
  <si>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</si>
  <si>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</si>
  <si>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</si>
  <si>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</si>
  <si>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</si>
  <si>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</si>
  <si>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</si>
  <si>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</si>
  <si>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</si>
  <si>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</si>
  <si>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</si>
  <si>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</si>
  <si>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</si>
  <si>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</si>
  <si>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</si>
  <si>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</si>
  <si>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</si>
  <si>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</si>
  <si>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</si>
  <si>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</si>
  <si>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</si>
  <si>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</si>
  <si>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</si>
  <si>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</si>
  <si>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</si>
  <si>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</si>
  <si>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</si>
  <si>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</si>
  <si>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</si>
  <si>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</si>
  <si>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</si>
  <si>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</si>
  <si>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</si>
  <si>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</si>
  <si>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</si>
  <si>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</si>
  <si>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</si>
  <si>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</si>
  <si>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</si>
  <si>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</si>
  <si>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</si>
  <si>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</si>
  <si>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</si>
  <si>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</si>
  <si>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</si>
  <si>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</si>
  <si>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</si>
  <si>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</si>
  <si>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</si>
  <si>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</si>
  <si>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</si>
  <si>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</si>
  <si>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</si>
  <si>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</si>
  <si>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</si>
  <si>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</si>
  <si>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</si>
  <si>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</si>
  <si>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</si>
  <si>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</si>
  <si>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</si>
  <si>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</si>
  <si>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</si>
  <si>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</si>
  <si>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</si>
  <si>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</si>
  <si>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</si>
  <si>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</si>
  <si>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</si>
  <si>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</si>
  <si>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</si>
  <si>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</si>
  <si>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</si>
  <si>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</si>
  <si>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</si>
  <si>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</si>
  <si>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</si>
  <si>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</si>
  <si>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</si>
  <si>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</si>
  <si>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</si>
  <si>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</si>
  <si>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</si>
  <si>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</si>
  <si>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</si>
  <si>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</si>
  <si>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</si>
  <si>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</si>
  <si>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</si>
  <si>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</si>
  <si>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</si>
  <si>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</si>
  <si>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</si>
  <si>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</si>
  <si>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</si>
  <si>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</si>
  <si>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</si>
  <si>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</si>
  <si>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</si>
  <si>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</si>
  <si>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</si>
  <si>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</si>
  <si>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</si>
  <si>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</si>
  <si>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</si>
  <si>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</si>
  <si>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</si>
  <si>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</si>
  <si>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</si>
  <si>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</si>
  <si>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</si>
  <si>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</si>
  <si>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</si>
  <si>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</si>
  <si>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</si>
  <si>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</si>
  <si>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</si>
  <si>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</si>
  <si>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</si>
  <si>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</si>
  <si>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</si>
  <si>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</si>
  <si>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</si>
  <si>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</si>
  <si>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</si>
  <si>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</si>
  <si>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</si>
  <si>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</si>
  <si>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</si>
  <si>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</si>
  <si>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</si>
  <si>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</si>
  <si>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</si>
  <si>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</si>
  <si>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</si>
  <si>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</si>
  <si>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</si>
  <si>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</si>
  <si>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</si>
  <si>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</si>
  <si>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</si>
  <si>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</si>
  <si>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</si>
  <si>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</si>
  <si>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</si>
  <si>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</si>
  <si>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</si>
  <si>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</si>
  <si>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</si>
  <si>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</si>
  <si>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</si>
  <si>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</si>
  <si>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</si>
  <si>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</si>
  <si>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</si>
  <si>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</si>
  <si>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</si>
  <si>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</si>
  <si>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</si>
  <si>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</si>
  <si>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</si>
  <si>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</si>
  <si>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</si>
  <si>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</si>
  <si>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</si>
  <si>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</si>
  <si>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</si>
  <si>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</si>
  <si>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</si>
  <si>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</si>
  <si>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</si>
  <si>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</si>
  <si>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</si>
  <si>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</si>
  <si>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</si>
  <si>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</si>
  <si>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</si>
  <si>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</si>
  <si>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</si>
  <si>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</si>
  <si>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</si>
  <si>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</si>
  <si>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</si>
  <si>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</si>
  <si>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</si>
  <si>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</si>
  <si>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</si>
  <si>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</si>
  <si>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</si>
  <si>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</si>
  <si>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</si>
  <si>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</si>
  <si>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</si>
  <si>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</si>
  <si>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</si>
  <si>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</si>
  <si>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</si>
  <si>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</si>
  <si>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</si>
  <si>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</si>
  <si>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</si>
  <si>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</si>
  <si>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</si>
  <si>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</si>
  <si>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</si>
  <si>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</si>
  <si>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</si>
  <si>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</si>
  <si>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</si>
  <si>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</si>
  <si>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</si>
  <si>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</si>
  <si>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</si>
  <si>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</si>
  <si>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</si>
  <si>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</si>
  <si>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</si>
  <si>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</si>
  <si>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</si>
  <si>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</si>
  <si>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</si>
  <si>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</si>
  <si>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</si>
  <si>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</si>
  <si>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</si>
  <si>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</si>
  <si>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</si>
  <si>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</si>
  <si>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</si>
  <si>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</si>
  <si>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</si>
  <si>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</si>
  <si>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</si>
  <si>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</si>
  <si>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</si>
  <si>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</si>
  <si>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</si>
  <si>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</si>
  <si>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</si>
  <si>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</si>
  <si>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</si>
  <si>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</si>
  <si>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</si>
  <si>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</si>
  <si>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</si>
  <si>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</si>
  <si>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</si>
  <si>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</si>
  <si>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</si>
  <si>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</si>
  <si>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</si>
  <si>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</si>
  <si>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</si>
  <si>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</si>
  <si>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</si>
  <si>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</si>
  <si>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</si>
  <si>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</si>
  <si>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</si>
  <si>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</si>
  <si>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</si>
  <si>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</si>
  <si>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</si>
  <si>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</si>
  <si>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</si>
  <si>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</si>
  <si>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</si>
  <si>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</si>
  <si>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</si>
  <si>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</si>
  <si>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</si>
  <si>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</si>
  <si>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</si>
  <si>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</si>
  <si>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</si>
  <si>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</si>
  <si>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</si>
  <si>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</si>
  <si>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</si>
  <si>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</si>
  <si>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</si>
  <si>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</si>
  <si>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</si>
  <si>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</si>
  <si>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</si>
  <si>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</si>
  <si>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</si>
  <si>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</si>
  <si>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</si>
  <si>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</si>
  <si>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</si>
  <si>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</si>
  <si>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</si>
  <si>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</si>
  <si>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</si>
  <si>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</si>
  <si>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</si>
  <si>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</si>
  <si>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</si>
  <si>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</si>
  <si>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</si>
  <si>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</si>
  <si>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</si>
  <si>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</si>
  <si>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</si>
  <si>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</si>
  <si>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</si>
  <si>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</si>
  <si>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</si>
  <si>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</si>
  <si>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</si>
  <si>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</si>
  <si>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</si>
  <si>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</si>
  <si>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</si>
  <si>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</si>
  <si>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</si>
  <si>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</si>
  <si>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</si>
  <si>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</si>
  <si>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</si>
  <si>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</si>
  <si>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</si>
  <si>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</si>
  <si>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</si>
  <si>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</si>
  <si>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</si>
  <si>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</si>
  <si>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</si>
  <si>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</si>
  <si>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</si>
  <si>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</si>
  <si>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</si>
  <si>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</si>
  <si>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</si>
  <si>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</si>
  <si>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</si>
  <si>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</si>
  <si>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</si>
  <si>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</si>
  <si>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</si>
  <si>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</si>
  <si>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</si>
  <si>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</si>
  <si>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</si>
  <si>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</si>
  <si>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</si>
  <si>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</si>
  <si>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</si>
  <si>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</si>
  <si>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</si>
  <si>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</si>
  <si>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</si>
  <si>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</si>
  <si>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</si>
  <si>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</si>
  <si>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</si>
  <si>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</si>
  <si>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</si>
  <si>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</si>
  <si>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</si>
  <si>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</si>
  <si>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</si>
  <si>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</si>
  <si>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</si>
  <si>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</si>
  <si>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</si>
  <si>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</si>
  <si>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</si>
  <si>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</si>
  <si>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</si>
  <si>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</si>
  <si>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</si>
  <si>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</si>
  <si>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</si>
  <si>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</si>
  <si>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</si>
  <si>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</si>
  <si>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</si>
  <si>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</si>
  <si>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</si>
  <si>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</si>
  <si>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</si>
  <si>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</si>
  <si>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</si>
  <si>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</si>
  <si>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</si>
  <si>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</si>
  <si>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</si>
  <si>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</si>
  <si>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</si>
  <si>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</si>
  <si>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</si>
  <si>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</si>
  <si>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</si>
  <si>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</si>
  <si>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</si>
  <si>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</si>
  <si>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</si>
  <si>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</si>
  <si>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</si>
  <si>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</si>
  <si>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</si>
  <si>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</si>
  <si>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</si>
  <si>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</si>
  <si>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</si>
  <si>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</si>
  <si>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</si>
  <si>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</si>
  <si>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</si>
  <si>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</si>
  <si>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</si>
  <si>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</si>
  <si>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</si>
  <si>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</si>
  <si>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</si>
  <si>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</si>
  <si>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</si>
  <si>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</si>
  <si>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</si>
  <si>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</si>
  <si>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</si>
  <si>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</si>
  <si>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</si>
  <si>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</si>
  <si>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</si>
  <si>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</si>
  <si>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</si>
  <si>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</si>
  <si>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</si>
  <si>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</si>
  <si>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</si>
  <si>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</si>
  <si>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</si>
  <si>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</si>
  <si>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</si>
  <si>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</si>
  <si>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</si>
  <si>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</si>
  <si>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</si>
  <si>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</si>
  <si>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</si>
  <si>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</si>
  <si>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</si>
  <si>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</si>
  <si>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</si>
  <si>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</si>
  <si>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</si>
  <si>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</si>
  <si>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</si>
  <si>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</si>
  <si>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</si>
  <si>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</si>
  <si>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</si>
  <si>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</si>
  <si>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</si>
  <si>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</si>
  <si>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</si>
  <si>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</si>
  <si>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</si>
  <si>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</si>
  <si>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</si>
  <si>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</si>
  <si>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</si>
  <si>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</si>
  <si>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</si>
  <si>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</si>
  <si>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</si>
  <si>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</si>
  <si>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</si>
  <si>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</si>
  <si>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</si>
  <si>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</si>
  <si>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</si>
  <si>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</si>
  <si>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</si>
  <si>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</si>
  <si>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</si>
  <si>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</si>
  <si>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</si>
  <si>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</si>
  <si>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</si>
  <si>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</si>
  <si>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</si>
  <si>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</si>
  <si>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</si>
  <si>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</si>
  <si>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</si>
  <si>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</si>
  <si>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</si>
  <si>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</si>
  <si>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</si>
  <si>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</si>
  <si>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</si>
  <si>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</si>
  <si>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</si>
  <si>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</si>
  <si>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</si>
  <si>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</si>
  <si>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</si>
  <si>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</si>
  <si>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</si>
  <si>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</si>
  <si>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</si>
  <si>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</si>
  <si>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</si>
  <si>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</si>
  <si>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</si>
  <si>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</si>
  <si>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</si>
  <si>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</si>
  <si>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</si>
  <si>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</si>
  <si>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</si>
  <si>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</si>
  <si>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</si>
  <si>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</si>
  <si>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</si>
  <si>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</si>
  <si>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</si>
  <si>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</si>
  <si>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</si>
  <si>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</si>
  <si>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</si>
  <si>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</si>
  <si>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</si>
  <si>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</si>
  <si>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</si>
  <si>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</si>
  <si>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</si>
  <si>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</si>
  <si>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</si>
  <si>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</si>
  <si>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</si>
  <si>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</si>
  <si>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</si>
  <si>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</si>
  <si>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</si>
  <si>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</si>
  <si>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</si>
  <si>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</si>
  <si>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</si>
  <si>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</si>
  <si>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</si>
  <si>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</si>
  <si>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</si>
  <si>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</si>
  <si>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</si>
  <si>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</si>
  <si>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</si>
  <si>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</si>
  <si>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</si>
  <si>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</si>
  <si>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</si>
  <si>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</si>
  <si>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</si>
  <si>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</si>
  <si>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</si>
  <si>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</si>
  <si>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</si>
  <si>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</si>
  <si>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</si>
  <si>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</si>
  <si>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</si>
  <si>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</si>
  <si>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</si>
  <si>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</si>
  <si>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</si>
  <si>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</si>
  <si>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</si>
  <si>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</si>
  <si>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</si>
  <si>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</si>
  <si>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</si>
  <si>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</si>
  <si>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</si>
  <si>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</si>
  <si>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</si>
  <si>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</si>
  <si>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</si>
  <si>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</si>
  <si>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</si>
  <si>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</si>
  <si>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</si>
  <si>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</si>
  <si>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</si>
  <si>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</si>
  <si>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</si>
  <si>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</si>
  <si>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</si>
  <si>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</si>
  <si>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</si>
  <si>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</si>
  <si>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</si>
  <si>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</si>
  <si>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</si>
  <si>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</si>
  <si>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</si>
  <si>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</si>
  <si>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</si>
  <si>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</si>
  <si>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</si>
  <si>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</si>
  <si>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</si>
  <si>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</si>
  <si>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</si>
  <si>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</si>
  <si>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</si>
  <si>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</si>
  <si>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</si>
  <si>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</si>
  <si>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</si>
  <si>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</si>
  <si>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</si>
  <si>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</si>
  <si>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</si>
  <si>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</si>
  <si>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</si>
  <si>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</si>
  <si>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</si>
  <si>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</si>
  <si>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</si>
  <si>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</si>
  <si>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</si>
  <si>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</si>
  <si>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</si>
  <si>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</si>
  <si>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</si>
  <si>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</si>
  <si>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</si>
  <si>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</si>
  <si>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</si>
  <si>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</si>
  <si>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</si>
  <si>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</si>
  <si>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</si>
  <si>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</si>
  <si>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</si>
  <si>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</si>
  <si>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</si>
  <si>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</si>
  <si>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</si>
  <si>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</si>
  <si>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</si>
  <si>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</si>
  <si>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</si>
  <si>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</si>
  <si>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</si>
  <si>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</si>
  <si>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</si>
  <si>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</si>
  <si>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</si>
  <si>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</si>
  <si>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</si>
  <si>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</si>
  <si>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</si>
  <si>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</si>
  <si>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</si>
  <si>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</si>
  <si>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</si>
  <si>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</si>
  <si>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</si>
  <si>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</si>
  <si>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</si>
  <si>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</si>
  <si>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</si>
  <si>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</si>
  <si>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</si>
  <si>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</si>
  <si>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</si>
  <si>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</si>
  <si>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</si>
  <si>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</si>
  <si>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</si>
  <si>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</si>
  <si>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</si>
  <si>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</si>
  <si>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</si>
  <si>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</si>
  <si>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</si>
  <si>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</si>
  <si>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</si>
  <si>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</si>
  <si>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</si>
  <si>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</si>
  <si>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</si>
  <si>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</si>
  <si>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</si>
  <si>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</si>
  <si>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</si>
  <si>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</si>
  <si>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</si>
  <si>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</si>
  <si>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</si>
  <si>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</si>
  <si>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</si>
  <si>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</si>
  <si>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</si>
  <si>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</si>
  <si>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</si>
  <si>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</si>
  <si>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</si>
  <si>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</si>
  <si>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</si>
  <si>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</si>
  <si>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</si>
  <si>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</si>
  <si>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</si>
  <si>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</si>
  <si>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</si>
  <si>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</si>
  <si>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</si>
  <si>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</si>
  <si>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</si>
  <si>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</si>
  <si>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</si>
  <si>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</si>
  <si>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</si>
  <si>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</si>
  <si>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</si>
  <si>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</si>
  <si>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</si>
  <si>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</si>
  <si>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</si>
  <si>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</si>
  <si>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</si>
  <si>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</si>
  <si>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</si>
  <si>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</si>
  <si>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</si>
  <si>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</si>
  <si>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</si>
  <si>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</si>
  <si>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</si>
  <si>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</si>
  <si>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</si>
  <si>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</si>
  <si>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</si>
  <si>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</si>
  <si>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</si>
  <si>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</si>
  <si>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</si>
  <si>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</si>
  <si>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</si>
  <si>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</si>
  <si>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</si>
  <si>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</si>
  <si>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</si>
  <si>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</si>
  <si>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</si>
  <si>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</si>
  <si>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</si>
  <si>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</si>
  <si>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</si>
  <si>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</si>
  <si>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</si>
  <si>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</si>
  <si>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</si>
  <si>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</si>
  <si>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</si>
  <si>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</si>
  <si>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</si>
  <si>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</si>
  <si>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</si>
  <si>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</si>
  <si>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</si>
  <si>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</si>
  <si>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</si>
  <si>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</si>
  <si>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</si>
  <si>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</si>
  <si>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</si>
  <si>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</si>
  <si>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</si>
  <si>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</si>
  <si>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</si>
  <si>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</si>
  <si>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</si>
  <si>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</si>
  <si>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</si>
  <si>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</si>
  <si>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</si>
  <si>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</si>
  <si>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</si>
  <si>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</si>
  <si>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</si>
  <si>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</si>
  <si>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</si>
  <si>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</si>
  <si>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</si>
  <si>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</si>
  <si>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</si>
  <si>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</si>
  <si>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</si>
  <si>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</si>
  <si>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</si>
  <si>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</si>
  <si>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</si>
  <si>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</si>
  <si>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</si>
  <si>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</si>
  <si>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</si>
  <si>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</si>
  <si>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</si>
  <si>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</si>
  <si>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</si>
  <si>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</si>
  <si>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</si>
  <si>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</si>
  <si>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</si>
  <si>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</si>
  <si>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</si>
  <si>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</si>
  <si>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</si>
  <si>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</si>
  <si>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</si>
  <si>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</si>
  <si>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</si>
  <si>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</si>
  <si>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</si>
  <si>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</si>
  <si>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</si>
  <si>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</si>
  <si>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</si>
  <si>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</si>
  <si>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</si>
  <si>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</si>
  <si>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</si>
  <si>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</si>
  <si>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</si>
  <si>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</si>
  <si>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</si>
  <si>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</si>
  <si>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</si>
  <si>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</si>
  <si>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</si>
  <si>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</si>
  <si>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</si>
  <si>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</si>
  <si>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</si>
  <si>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</si>
  <si>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</si>
  <si>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</si>
  <si>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</si>
  <si>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</si>
  <si>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</si>
  <si>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</si>
  <si>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</si>
  <si>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</si>
  <si>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</si>
  <si>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</si>
  <si>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</si>
  <si>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</si>
  <si>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</si>
  <si>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</si>
  <si>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</si>
  <si>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</si>
  <si>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</si>
  <si>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</si>
  <si>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</si>
  <si>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</si>
  <si>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</si>
  <si>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</si>
  <si>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</si>
  <si>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</si>
  <si>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</si>
  <si>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</si>
  <si>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</si>
  <si>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</si>
  <si>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</si>
  <si>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</si>
  <si>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</si>
  <si>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</si>
  <si>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</si>
  <si>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</si>
  <si>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</si>
  <si>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</si>
  <si>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</si>
  <si>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</si>
  <si>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</si>
  <si>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</si>
  <si>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</si>
  <si>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</si>
  <si>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</si>
  <si>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</si>
  <si>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</si>
  <si>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</si>
  <si>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</si>
  <si>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</si>
  <si>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</si>
  <si>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</si>
  <si>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</si>
  <si>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</si>
  <si>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</si>
  <si>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</si>
  <si>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</si>
  <si>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</si>
  <si>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</si>
  <si>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</si>
  <si>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</si>
  <si>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</si>
  <si>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</si>
  <si>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</si>
  <si>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</si>
  <si>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</si>
  <si>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</si>
  <si>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</si>
  <si>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</si>
  <si>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</si>
  <si>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</si>
  <si>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</si>
  <si>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</si>
  <si>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</si>
  <si>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</si>
  <si>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</si>
  <si>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</si>
  <si>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</si>
  <si>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</si>
  <si>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</si>
  <si>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</si>
  <si>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</si>
  <si>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</si>
  <si>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</si>
  <si>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</si>
  <si>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</si>
  <si>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</si>
  <si>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</si>
  <si>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</si>
  <si>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</si>
  <si>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</si>
  <si>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</si>
  <si>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</si>
  <si>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</si>
  <si>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</si>
  <si>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</si>
  <si>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</si>
  <si>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</si>
  <si>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</si>
  <si>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</si>
  <si>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</si>
  <si>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</si>
  <si>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</si>
  <si>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</si>
  <si>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</si>
  <si>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</si>
  <si>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</si>
  <si>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</si>
  <si>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</si>
  <si>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</si>
  <si>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</si>
  <si>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</si>
  <si>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</si>
  <si>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</si>
  <si>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</si>
  <si>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</si>
  <si>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</si>
  <si>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</si>
  <si>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</si>
  <si>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</si>
  <si>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</si>
  <si>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</si>
  <si>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</si>
  <si>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</si>
  <si>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</si>
  <si>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</si>
  <si>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</si>
  <si>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</si>
  <si>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</si>
  <si>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</si>
  <si>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</si>
  <si>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</si>
  <si>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</si>
  <si>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</si>
  <si>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</si>
  <si>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</si>
  <si>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</si>
  <si>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</si>
  <si>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</si>
  <si>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</si>
  <si>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</si>
  <si>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</si>
  <si>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</si>
  <si>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</si>
  <si>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</si>
  <si>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</si>
  <si>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</si>
  <si>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</si>
  <si>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</si>
  <si>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</si>
  <si>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</si>
  <si>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</si>
  <si>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</si>
  <si>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</si>
  <si>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</si>
  <si>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</si>
  <si>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</si>
  <si>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</si>
  <si>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</si>
  <si>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</si>
  <si>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</si>
  <si>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</si>
  <si>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</si>
  <si>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</si>
  <si>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</si>
  <si>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</si>
  <si>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</si>
  <si>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</si>
  <si>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</si>
  <si>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</si>
  <si>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</si>
  <si>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</si>
  <si>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</si>
  <si>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</si>
  <si>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</si>
  <si>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</si>
  <si>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</si>
  <si>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</si>
  <si>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</si>
  <si>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</si>
  <si>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</si>
  <si>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</si>
  <si>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</si>
  <si>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</si>
  <si>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</si>
  <si>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</si>
  <si>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</si>
  <si>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</si>
  <si>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</si>
  <si>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</si>
  <si>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</si>
  <si>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</si>
  <si>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</si>
  <si>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</si>
  <si>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</si>
  <si>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</si>
  <si>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</si>
  <si>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</si>
  <si>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</si>
  <si>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</si>
  <si>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</si>
  <si>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</si>
  <si>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</si>
  <si>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</si>
  <si>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</si>
  <si>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</si>
  <si>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</si>
  <si>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</si>
  <si>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</si>
  <si>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</si>
  <si>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</si>
  <si>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</si>
  <si>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</si>
  <si>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</si>
  <si>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</si>
  <si>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</si>
  <si>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</si>
  <si>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</si>
  <si>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</si>
  <si>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</si>
  <si>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</si>
  <si>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</si>
  <si>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</si>
  <si>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</si>
  <si>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</si>
  <si>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</si>
  <si>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</si>
  <si>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</si>
  <si>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</si>
  <si>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</si>
  <si>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</si>
  <si>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</si>
  <si>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</si>
  <si>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</si>
  <si>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</si>
  <si>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</si>
  <si>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</si>
  <si>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</si>
  <si>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</si>
  <si>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</si>
  <si>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</si>
  <si>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</si>
  <si>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</si>
  <si>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</si>
  <si>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</si>
  <si>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</si>
  <si>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</si>
  <si>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</si>
  <si>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</si>
  <si>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</si>
  <si>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</si>
  <si>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</si>
  <si>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</si>
  <si>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</si>
  <si>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</si>
  <si>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</si>
  <si>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</si>
  <si>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</si>
  <si>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</si>
  <si>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</si>
  <si>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</si>
  <si>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</si>
  <si>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</si>
  <si>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</si>
  <si>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</si>
  <si>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</si>
  <si>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</si>
  <si>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</si>
  <si>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</si>
  <si>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</si>
  <si>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</si>
  <si>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</si>
  <si>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</si>
  <si>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</si>
  <si>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</si>
  <si>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</si>
  <si>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</si>
  <si>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</si>
  <si>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</si>
  <si>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</si>
  <si>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</si>
  <si>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</si>
  <si>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</si>
  <si>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</si>
  <si>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</si>
  <si>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</si>
  <si>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</si>
  <si>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</si>
  <si>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</si>
  <si>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</si>
  <si>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</si>
  <si>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</si>
  <si>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</si>
  <si>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</si>
  <si>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</si>
  <si>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</si>
  <si>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</si>
  <si>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</si>
  <si>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</si>
  <si>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</si>
  <si>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</si>
  <si>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</si>
  <si>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</si>
  <si>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</si>
  <si>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</si>
  <si>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</si>
  <si>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</si>
  <si>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</si>
  <si>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</si>
  <si>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</si>
  <si>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</si>
  <si>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</si>
  <si>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</si>
  <si>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</si>
  <si>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</si>
  <si>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</si>
  <si>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</si>
  <si>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</si>
  <si>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</si>
  <si>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</si>
  <si>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</si>
  <si>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</si>
  <si>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</si>
  <si>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</si>
  <si>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</si>
  <si>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</si>
  <si>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</si>
  <si>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</si>
  <si>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</si>
  <si>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</si>
  <si>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</si>
  <si>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</si>
  <si>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</si>
  <si>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</si>
  <si>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</si>
  <si>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</si>
  <si>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</si>
  <si>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</si>
  <si>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</si>
  <si>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</si>
  <si>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</si>
  <si>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</si>
  <si>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</si>
  <si>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</si>
  <si>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</si>
  <si>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</si>
  <si>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</si>
  <si>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</si>
  <si>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</si>
  <si>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</si>
  <si>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</si>
  <si>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</si>
  <si>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</si>
  <si>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</si>
  <si>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</si>
  <si>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</si>
  <si>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</si>
  <si>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</si>
  <si>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</si>
  <si>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</si>
  <si>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</si>
  <si>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</si>
  <si>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</si>
  <si>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</si>
  <si>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</si>
  <si>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</si>
  <si>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</si>
  <si>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</si>
  <si>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</si>
  <si>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</si>
  <si>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</si>
  <si>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</si>
  <si>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</si>
  <si>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</si>
  <si>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</si>
  <si>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</si>
  <si>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</si>
  <si>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</si>
  <si>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</si>
  <si>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</si>
  <si>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</si>
  <si>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</si>
  <si>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</si>
  <si>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</si>
  <si>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</si>
  <si>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</si>
  <si>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</si>
  <si>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</si>
  <si>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</si>
  <si>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</si>
  <si>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</si>
  <si>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</si>
  <si>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</si>
  <si>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</si>
  <si>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</si>
  <si>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</si>
  <si>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</si>
  <si>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</si>
  <si>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</si>
  <si>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</si>
  <si>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</si>
  <si>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</si>
  <si>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</si>
  <si>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</si>
  <si>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</si>
  <si>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</si>
  <si>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</si>
  <si>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</si>
  <si>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</si>
  <si>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</si>
  <si>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</si>
  <si>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</si>
  <si>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</si>
  <si>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</si>
  <si>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</si>
  <si>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</si>
  <si>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</si>
  <si>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</si>
  <si>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</si>
  <si>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</si>
  <si>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</si>
  <si>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</si>
  <si>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</si>
  <si>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</si>
  <si>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</si>
  <si>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</si>
  <si>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</si>
  <si>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</si>
  <si>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</si>
  <si>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</si>
  <si>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</si>
  <si>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</si>
  <si>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</si>
  <si>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</si>
  <si>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</si>
  <si>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</si>
  <si>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</si>
  <si>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</si>
  <si>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</si>
  <si>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</si>
  <si>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</si>
  <si>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</si>
  <si>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</si>
  <si>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</si>
  <si>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</si>
  <si>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</si>
  <si>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</si>
  <si>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</si>
  <si>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</si>
  <si>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</si>
  <si>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</si>
  <si>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</si>
  <si>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</si>
  <si>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</si>
  <si>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</si>
  <si>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</si>
  <si>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</si>
  <si>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</si>
  <si>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</si>
  <si>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</si>
  <si>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</si>
  <si>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</si>
  <si>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</si>
  <si>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</si>
  <si>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</si>
  <si>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</si>
  <si>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</si>
  <si>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</si>
  <si>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</si>
  <si>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</si>
  <si>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</si>
  <si>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</si>
  <si>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</si>
  <si>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</si>
  <si>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</si>
  <si>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</si>
  <si>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</si>
  <si>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</si>
  <si>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</si>
  <si>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</si>
  <si>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</si>
  <si>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</si>
  <si>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</si>
  <si>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</si>
  <si>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</si>
  <si>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</si>
  <si>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</si>
  <si>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</si>
  <si>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</si>
  <si>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</si>
  <si>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</si>
  <si>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</si>
  <si>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</si>
  <si>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</si>
  <si>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</si>
  <si>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</si>
  <si>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</si>
  <si>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</si>
  <si>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</si>
  <si>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</si>
  <si>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</si>
  <si>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</si>
  <si>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</si>
  <si>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</si>
  <si>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</si>
  <si>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</si>
  <si>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</si>
  <si>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</si>
  <si>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</si>
  <si>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</si>
  <si>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</si>
  <si>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</si>
  <si>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</si>
  <si>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</si>
  <si>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</si>
  <si>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</si>
  <si>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</si>
  <si>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</si>
  <si>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</si>
  <si>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</si>
  <si>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</si>
  <si>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</si>
  <si>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</si>
  <si>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</si>
  <si>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</si>
  <si>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</si>
  <si>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</si>
  <si>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</si>
  <si>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</si>
  <si>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</si>
  <si>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</si>
  <si>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</si>
  <si>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</si>
  <si>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</si>
  <si>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</si>
  <si>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</si>
  <si>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</si>
  <si>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</si>
  <si>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</si>
  <si>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</si>
  <si>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</si>
  <si>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</si>
  <si>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</si>
  <si>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</si>
  <si>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</si>
  <si>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</si>
  <si>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</si>
  <si>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</si>
  <si>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</si>
  <si>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</si>
  <si>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</si>
  <si>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</si>
  <si>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</si>
  <si>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</si>
  <si>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</si>
  <si>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</si>
  <si>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</si>
  <si>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</si>
  <si>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</si>
  <si>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</si>
  <si>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</si>
  <si>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</si>
  <si>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</si>
  <si>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</si>
  <si>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</si>
  <si>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</si>
  <si>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</si>
  <si>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</si>
  <si>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</si>
  <si>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</si>
  <si>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</si>
  <si>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</si>
  <si>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</si>
  <si>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</si>
  <si>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</si>
  <si>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</si>
  <si>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</si>
  <si>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</si>
  <si>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</si>
  <si>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</si>
  <si>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</si>
  <si>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</si>
  <si>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</si>
  <si>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</si>
  <si>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</si>
  <si>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</si>
  <si>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</si>
  <si>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</si>
  <si>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</si>
  <si>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</si>
  <si>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</si>
  <si>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</si>
  <si>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</si>
  <si>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</si>
  <si>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</si>
  <si>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</si>
  <si>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</si>
  <si>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</si>
  <si>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</si>
  <si>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</si>
  <si>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</si>
  <si>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</si>
  <si>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</si>
  <si>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</si>
  <si>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</si>
  <si>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</si>
  <si>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</si>
  <si>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</si>
  <si>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</si>
  <si>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</si>
  <si>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</si>
  <si>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</si>
  <si>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</si>
  <si>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</si>
  <si>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</si>
  <si>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</si>
  <si>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</si>
  <si>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</si>
  <si>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</si>
  <si>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</si>
  <si>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</si>
  <si>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</si>
  <si>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</si>
  <si>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</si>
  <si>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</si>
  <si>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</si>
  <si>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</si>
  <si>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</si>
  <si>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</si>
  <si>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</si>
  <si>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</si>
  <si>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</si>
  <si>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</si>
  <si>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</si>
  <si>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</si>
  <si>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</si>
  <si>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</si>
  <si>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</si>
  <si>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</si>
  <si>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</si>
  <si>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</si>
  <si>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</si>
  <si>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</si>
  <si>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</si>
  <si>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</si>
  <si>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</si>
  <si>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</si>
  <si>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</si>
  <si>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</si>
  <si>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</si>
  <si>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</si>
  <si>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</si>
  <si>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</si>
  <si>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</si>
  <si>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</si>
  <si>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</si>
  <si>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</si>
  <si>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</si>
  <si>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</si>
  <si>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</si>
  <si>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</si>
  <si>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</si>
  <si>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</si>
  <si>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</si>
  <si>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</si>
  <si>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</si>
  <si>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</si>
  <si>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</si>
  <si>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</si>
  <si>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</si>
  <si>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</si>
  <si>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</si>
  <si>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</si>
  <si>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</si>
  <si>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</si>
  <si>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</si>
  <si>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</si>
  <si>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</si>
  <si>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</si>
  <si>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</si>
  <si>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</si>
  <si>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</si>
  <si>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</si>
  <si>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</si>
  <si>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</si>
  <si>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</si>
  <si>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</si>
  <si>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</si>
  <si>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</si>
  <si>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</si>
  <si>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</si>
  <si>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</si>
  <si>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</si>
  <si>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</si>
  <si>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</si>
  <si>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</si>
  <si>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</si>
  <si>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</si>
  <si>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</si>
  <si>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</si>
  <si>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</si>
  <si>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</si>
  <si>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</si>
  <si>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</si>
  <si>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</si>
  <si>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</si>
  <si>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</si>
  <si>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</si>
  <si>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</si>
  <si>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</si>
  <si>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</si>
  <si>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</si>
  <si>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</si>
  <si>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</si>
  <si>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</si>
  <si>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</si>
  <si>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</si>
  <si>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</si>
  <si>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</si>
  <si>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</si>
  <si>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</si>
  <si>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</si>
  <si>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</si>
  <si>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</si>
  <si>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</si>
  <si>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</si>
  <si>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</si>
  <si>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</si>
  <si>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</si>
  <si>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</si>
  <si>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</si>
  <si>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</si>
  <si>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</si>
  <si>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</si>
  <si>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</si>
  <si>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</si>
  <si>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</si>
  <si>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</si>
  <si>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</si>
  <si>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</si>
  <si>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</si>
  <si>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</si>
  <si>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</si>
  <si>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</si>
  <si>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</si>
  <si>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</si>
  <si>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</si>
  <si>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</si>
  <si>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</si>
  <si>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</si>
  <si>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</si>
  <si>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</si>
  <si>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</si>
  <si>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</si>
  <si>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</si>
  <si>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</si>
  <si>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</si>
  <si>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</si>
  <si>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</si>
  <si>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</si>
  <si>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</si>
  <si>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</si>
  <si>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</si>
  <si>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</si>
  <si>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</si>
  <si>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</si>
  <si>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</si>
  <si>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</si>
  <si>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</si>
  <si>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</si>
  <si>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</si>
  <si>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</si>
  <si>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</si>
  <si>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</si>
  <si>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</si>
  <si>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</si>
  <si>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</si>
  <si>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</si>
  <si>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</si>
  <si>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</si>
  <si>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</si>
  <si>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</si>
  <si>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</si>
  <si>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</si>
  <si>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</si>
  <si>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</si>
  <si>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</si>
  <si>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</si>
  <si>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</si>
  <si>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</si>
  <si>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</si>
  <si>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</si>
  <si>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</si>
  <si>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</si>
  <si>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</si>
  <si>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</si>
  <si>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</si>
  <si>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</si>
  <si>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</si>
  <si>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</si>
  <si>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</si>
  <si>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</si>
  <si>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</si>
  <si>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</si>
  <si>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</si>
  <si>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</si>
  <si>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</si>
  <si>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</si>
  <si>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</si>
  <si>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</si>
  <si>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</si>
  <si>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</si>
  <si>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</si>
  <si>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</si>
  <si>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</si>
  <si>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</si>
  <si>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</si>
  <si>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</si>
  <si>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</si>
  <si>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</si>
  <si>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</si>
  <si>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</si>
  <si>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</si>
  <si>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</si>
  <si>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</si>
  <si>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</si>
  <si>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</si>
  <si>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</si>
  <si>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</si>
  <si>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</si>
  <si>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</si>
  <si>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</si>
  <si>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</si>
  <si>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</si>
  <si>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</si>
  <si>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</si>
  <si>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</si>
  <si>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</si>
  <si>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</si>
  <si>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</si>
  <si>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</si>
  <si>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</si>
  <si>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</si>
  <si>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</si>
  <si>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</si>
  <si>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</si>
  <si>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</si>
  <si>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</si>
  <si>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</si>
  <si>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</si>
  <si>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</si>
  <si>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</si>
  <si>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</si>
  <si>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</si>
  <si>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</si>
  <si>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</si>
  <si>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</si>
  <si>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</si>
  <si>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</si>
  <si>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</si>
  <si>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</si>
  <si>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</si>
  <si>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</si>
  <si>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</si>
  <si>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</si>
  <si>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</si>
  <si>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</si>
  <si>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</si>
  <si>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</si>
  <si>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</si>
  <si>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</si>
  <si>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</si>
  <si>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</si>
  <si>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</si>
  <si>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</si>
  <si>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</si>
  <si>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</si>
  <si>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</si>
  <si>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</si>
  <si>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</si>
  <si>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</si>
  <si>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</si>
  <si>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</si>
  <si>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</si>
  <si>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</si>
  <si>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</si>
  <si>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</si>
  <si>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</si>
  <si>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</si>
  <si>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</si>
  <si>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</si>
  <si>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</si>
  <si>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</si>
  <si>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</si>
  <si>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</si>
  <si>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</si>
  <si>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</si>
  <si>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</si>
  <si>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</si>
  <si>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</si>
  <si>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</si>
  <si>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</si>
  <si>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</si>
  <si>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</si>
  <si>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</si>
  <si>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</si>
  <si>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</si>
  <si>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</si>
  <si>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</si>
  <si>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</si>
  <si>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</si>
  <si>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</si>
  <si>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</si>
  <si>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</si>
  <si>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</si>
  <si>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</si>
  <si>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</si>
  <si>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</si>
  <si>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</si>
  <si>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</si>
  <si>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</si>
  <si>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</si>
  <si>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</si>
  <si>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</si>
  <si>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</si>
  <si>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</si>
  <si>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</si>
  <si>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</si>
  <si>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</si>
  <si>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</si>
  <si>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</si>
  <si>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</si>
  <si>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</si>
  <si>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</si>
  <si>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</si>
  <si>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</si>
  <si>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</si>
  <si>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</si>
  <si>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</si>
  <si>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</si>
  <si>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</si>
  <si>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</si>
  <si>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</si>
  <si>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</si>
  <si>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</si>
  <si>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</si>
  <si>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</si>
  <si>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</si>
  <si>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</si>
  <si>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</si>
  <si>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</si>
  <si>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</si>
  <si>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</si>
  <si>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</si>
  <si>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</si>
  <si>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</si>
  <si>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</si>
  <si>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</si>
  <si>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</si>
  <si>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</si>
  <si>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</si>
  <si>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</si>
  <si>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</si>
  <si>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</si>
  <si>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</si>
  <si>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</si>
  <si>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</si>
  <si>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</si>
  <si>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</si>
  <si>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</si>
  <si>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</si>
  <si>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</si>
  <si>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</si>
  <si>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</si>
  <si>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</si>
  <si>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</si>
  <si>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</si>
  <si>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</si>
  <si>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</si>
  <si>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</si>
  <si>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</si>
  <si>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</si>
  <si>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</si>
  <si>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</si>
  <si>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</si>
  <si>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</si>
  <si>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</si>
  <si>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</si>
  <si>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</si>
  <si>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</si>
  <si>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</si>
  <si>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</si>
  <si>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</si>
  <si>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</si>
  <si>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</si>
  <si>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</si>
  <si>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</si>
  <si>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</si>
  <si>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</si>
  <si>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</si>
  <si>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</si>
  <si>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</si>
  <si>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</si>
  <si>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</si>
  <si>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</si>
  <si>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</si>
  <si>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</si>
  <si>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</si>
  <si>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</si>
  <si>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</si>
  <si>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</si>
  <si>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</si>
  <si>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</si>
  <si>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</si>
  <si>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</si>
  <si>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</si>
  <si>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</si>
  <si>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</si>
  <si>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</si>
  <si>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</si>
  <si>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</si>
  <si>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</si>
  <si>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</si>
  <si>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</si>
  <si>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</si>
  <si>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</si>
  <si>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</si>
  <si>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</si>
  <si>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</si>
  <si>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</si>
  <si>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</si>
  <si>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</si>
  <si>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</si>
  <si>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</si>
  <si>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</si>
  <si>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</si>
  <si>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</si>
  <si>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</si>
  <si>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</si>
  <si>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</si>
  <si>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</si>
  <si>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</si>
  <si>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</si>
  <si>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</si>
  <si>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</si>
  <si>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</si>
  <si>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</si>
  <si>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</si>
  <si>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</si>
  <si>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</si>
  <si>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</si>
  <si>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</si>
  <si>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</si>
  <si>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</si>
  <si>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</si>
  <si>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</si>
  <si>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</si>
  <si>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</si>
  <si>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</si>
  <si>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</si>
  <si>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</si>
  <si>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</si>
  <si>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</si>
  <si>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</si>
  <si>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</si>
  <si>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</si>
  <si>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</si>
  <si>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</si>
  <si>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</si>
  <si>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</si>
  <si>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</si>
  <si>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</si>
  <si>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</si>
  <si>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</si>
  <si>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</si>
  <si>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</si>
  <si>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</si>
  <si>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</si>
  <si>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</si>
  <si>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</si>
  <si>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</si>
  <si>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</si>
  <si>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</si>
  <si>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</si>
  <si>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</si>
  <si>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</si>
  <si>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</si>
  <si>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</si>
  <si>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</si>
  <si>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</si>
  <si>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</si>
  <si>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</si>
  <si>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</si>
  <si>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</si>
  <si>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</si>
  <si>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</si>
  <si>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</si>
  <si>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</si>
  <si>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</si>
  <si>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</si>
  <si>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</si>
  <si>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</si>
  <si>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</si>
  <si>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</si>
  <si>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</si>
  <si>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</si>
  <si>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</si>
  <si>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</si>
  <si>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</si>
  <si>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</si>
  <si>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</si>
  <si>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</si>
  <si>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</si>
  <si>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</si>
  <si>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</si>
  <si>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</si>
  <si>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</si>
  <si>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</si>
  <si>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</si>
  <si>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</si>
  <si>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</si>
  <si>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</si>
  <si>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</si>
  <si>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</si>
  <si>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</si>
  <si>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</si>
  <si>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</si>
  <si>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</si>
  <si>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</si>
  <si>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</si>
  <si>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</si>
  <si>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</si>
  <si>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</si>
  <si>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</si>
  <si>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</si>
  <si>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</si>
  <si>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</si>
  <si>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</si>
  <si>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</si>
  <si>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</si>
  <si>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</si>
  <si>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</si>
  <si>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</si>
  <si>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</si>
  <si>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</si>
  <si>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</si>
  <si>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</si>
  <si>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</si>
  <si>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</si>
  <si>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</si>
  <si>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</si>
  <si>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</si>
  <si>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</si>
  <si>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</si>
  <si>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</si>
  <si>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</si>
  <si>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</si>
  <si>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</si>
  <si>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</si>
  <si>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</si>
  <si>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</si>
  <si>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</si>
  <si>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</si>
  <si>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</si>
  <si>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</si>
  <si>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</si>
  <si>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</si>
  <si>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</si>
  <si>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</si>
  <si>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</si>
  <si>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</si>
  <si>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</si>
  <si>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</si>
  <si>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</si>
  <si>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</si>
  <si>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</si>
  <si>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</si>
  <si>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</si>
  <si>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</si>
  <si>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</si>
  <si>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</si>
  <si>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</si>
  <si>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</si>
  <si>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</si>
  <si>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</si>
  <si>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</si>
  <si>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</si>
  <si>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</si>
  <si>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</si>
  <si>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</si>
  <si>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</si>
  <si>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</si>
  <si>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</si>
  <si>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</si>
  <si>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</si>
  <si>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</si>
  <si>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</si>
  <si>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</si>
  <si>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</si>
  <si>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</si>
  <si>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</si>
  <si>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</si>
  <si>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</si>
  <si>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</si>
  <si>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</si>
  <si>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</si>
  <si>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</si>
  <si>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</si>
  <si>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</si>
  <si>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</si>
  <si>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</si>
  <si>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</si>
  <si>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</si>
  <si>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</si>
  <si>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</si>
  <si>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</si>
  <si>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</si>
  <si>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</si>
  <si>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</si>
  <si>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</si>
  <si>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</si>
  <si>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</si>
  <si>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</si>
  <si>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</si>
  <si>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</si>
  <si>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</si>
  <si>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</si>
  <si>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</si>
  <si>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</si>
  <si>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</si>
  <si>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</si>
  <si>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</si>
  <si>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</si>
  <si>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</si>
  <si>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</si>
  <si>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</si>
  <si>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</si>
  <si>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</si>
  <si>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</si>
  <si>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</si>
  <si>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</si>
  <si>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</si>
  <si>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</si>
  <si>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</si>
  <si>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</si>
  <si>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</si>
  <si>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</si>
  <si>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</si>
  <si>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</si>
  <si>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</si>
  <si>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</si>
  <si>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</si>
  <si>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</si>
  <si>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</si>
  <si>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</si>
  <si>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</si>
  <si>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</si>
  <si>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</si>
  <si>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</si>
  <si>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</si>
  <si>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</si>
  <si>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</si>
  <si>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</si>
  <si>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</si>
  <si>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</si>
  <si>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</si>
  <si>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</si>
  <si>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</si>
  <si>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</si>
  <si>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</si>
  <si>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</si>
  <si>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</si>
  <si>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</si>
  <si>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</si>
  <si>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</si>
  <si>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</si>
  <si>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</si>
  <si>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</si>
  <si>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</si>
  <si>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</si>
  <si>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</si>
  <si>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</si>
  <si>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</si>
  <si>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</si>
  <si>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</si>
  <si>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</si>
  <si>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</si>
  <si>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</si>
  <si>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</si>
  <si>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</si>
  <si>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</si>
  <si>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</si>
  <si>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</si>
  <si>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</si>
  <si>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</si>
  <si>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</si>
  <si>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</si>
  <si>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</si>
  <si>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</si>
  <si>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</si>
  <si>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</si>
  <si>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</si>
  <si>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</si>
  <si>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</si>
  <si>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</si>
  <si>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</si>
  <si>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</si>
  <si>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</si>
  <si>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</si>
  <si>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</si>
  <si>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</si>
  <si>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</si>
  <si>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</si>
  <si>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</si>
  <si>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</si>
  <si>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</si>
  <si>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</si>
  <si>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</si>
  <si>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</si>
  <si>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</si>
  <si>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</si>
  <si>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</si>
  <si>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</si>
  <si>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</si>
  <si>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</si>
  <si>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</si>
  <si>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</si>
  <si>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</si>
  <si>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</si>
  <si>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</si>
  <si>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</si>
  <si>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</si>
  <si>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</si>
  <si>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</si>
  <si>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</si>
  <si>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</si>
  <si>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</si>
  <si>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</si>
  <si>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</si>
  <si>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</si>
  <si>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</si>
  <si>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</si>
  <si>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</si>
  <si>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</si>
  <si>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</si>
  <si>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</si>
  <si>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</si>
  <si>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</si>
  <si>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</si>
  <si>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</si>
  <si>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</si>
  <si>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</si>
  <si>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</si>
  <si>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</si>
  <si>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</si>
  <si>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</si>
  <si>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</si>
  <si>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</si>
  <si>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</si>
  <si>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</si>
  <si>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</si>
  <si>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</si>
  <si>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</si>
  <si>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</si>
  <si>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</si>
  <si>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</si>
  <si>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</si>
  <si>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</si>
  <si>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</si>
  <si>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</si>
  <si>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</si>
  <si>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</si>
  <si>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</si>
  <si>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</si>
  <si>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</si>
  <si>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</si>
  <si>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</si>
  <si>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</si>
  <si>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</si>
  <si>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</si>
  <si>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</si>
  <si>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</si>
  <si>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</si>
  <si>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</si>
  <si>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</si>
  <si>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</si>
  <si>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</si>
  <si>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</si>
  <si>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</si>
  <si>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</si>
  <si>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</si>
  <si>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</si>
  <si>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</si>
  <si>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</si>
  <si>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</si>
  <si>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</si>
  <si>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</si>
  <si>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</si>
  <si>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</si>
  <si>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</si>
  <si>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</si>
  <si>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</si>
  <si>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</si>
  <si>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</si>
  <si>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</si>
  <si>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</si>
  <si>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</si>
  <si>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</si>
  <si>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</si>
  <si>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</si>
  <si>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</si>
  <si>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</si>
  <si>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</si>
  <si>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</si>
  <si>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</si>
  <si>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</si>
  <si>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</si>
  <si>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</si>
  <si>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</si>
  <si>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</si>
  <si>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</si>
  <si>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</si>
  <si>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</si>
  <si>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</si>
  <si>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</si>
  <si>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</si>
  <si>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</si>
  <si>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</si>
  <si>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</si>
  <si>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</si>
  <si>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</si>
  <si>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</si>
  <si>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</si>
  <si>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</si>
  <si>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</si>
  <si>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</si>
  <si>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</si>
  <si>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</si>
  <si>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</si>
  <si>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</si>
  <si>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</si>
  <si>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</si>
  <si>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</si>
  <si>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</si>
  <si>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</si>
  <si>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</si>
  <si>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</si>
  <si>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</si>
  <si>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</si>
  <si>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</si>
  <si>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</si>
  <si>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</si>
  <si>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</si>
  <si>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</si>
  <si>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</si>
  <si>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</si>
  <si>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</si>
  <si>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</si>
  <si>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</si>
  <si>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</si>
  <si>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</si>
  <si>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</si>
  <si>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</si>
  <si>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</si>
  <si>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</si>
  <si>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</si>
  <si>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</si>
  <si>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</si>
  <si>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</si>
  <si>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</si>
  <si>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</si>
  <si>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</si>
  <si>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</si>
  <si>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</si>
  <si>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</si>
  <si>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</si>
  <si>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</si>
  <si>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</si>
  <si>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</si>
  <si>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</si>
  <si>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</si>
  <si>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</si>
  <si>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</si>
  <si>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</si>
  <si>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</si>
  <si>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</si>
  <si>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</si>
  <si>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</si>
  <si>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</si>
  <si>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</si>
  <si>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</si>
  <si>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</si>
  <si>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</si>
  <si>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</si>
  <si>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</si>
  <si>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</si>
  <si>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</si>
  <si>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</si>
  <si>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</si>
  <si>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</si>
  <si>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</si>
  <si>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</si>
  <si>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</si>
  <si>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</si>
  <si>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</si>
  <si>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</si>
  <si>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</si>
  <si>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</si>
  <si>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</si>
  <si>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</si>
  <si>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</si>
  <si>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</si>
  <si>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</si>
  <si>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</si>
  <si>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</si>
  <si>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</si>
  <si>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</si>
  <si>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</si>
  <si>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</si>
  <si>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</si>
  <si>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</si>
  <si>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</si>
  <si>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</si>
  <si>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</si>
  <si>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</si>
  <si>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</si>
  <si>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</si>
  <si>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</si>
  <si>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</si>
  <si>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</si>
  <si>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</si>
  <si>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</si>
  <si>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</si>
  <si>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</si>
  <si>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</si>
  <si>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</si>
  <si>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</si>
  <si>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</si>
  <si>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</si>
  <si>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</si>
  <si>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</si>
  <si>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</si>
  <si>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</si>
  <si>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</si>
  <si>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</si>
  <si>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</si>
  <si>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</si>
  <si>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</si>
  <si>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</si>
  <si>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</si>
  <si>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</si>
  <si>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</si>
  <si>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</si>
  <si>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</si>
  <si>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</si>
  <si>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</si>
  <si>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</si>
  <si>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</si>
  <si>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</si>
  <si>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</si>
  <si>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</si>
  <si>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</si>
  <si>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</si>
  <si>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</si>
  <si>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</si>
  <si>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</si>
  <si>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</si>
  <si>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</si>
  <si>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</si>
  <si>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</si>
  <si>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</si>
  <si>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</si>
  <si>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</si>
  <si>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</si>
  <si>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</si>
  <si>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</si>
  <si>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</si>
  <si>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</si>
  <si>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</si>
  <si>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</si>
  <si>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</si>
  <si>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</si>
  <si>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</si>
  <si>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</si>
  <si>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</si>
  <si>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</si>
  <si>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</si>
  <si>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</si>
  <si>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</si>
  <si>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</si>
  <si>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</si>
  <si>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</si>
  <si>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</si>
  <si>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</si>
  <si>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</si>
  <si>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</si>
  <si>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</si>
  <si>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</si>
  <si>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</si>
  <si>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</si>
  <si>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</si>
  <si>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</si>
  <si>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</si>
  <si>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</si>
  <si>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</si>
  <si>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</si>
  <si>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</si>
  <si>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</si>
  <si>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</si>
  <si>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</si>
  <si>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</si>
  <si>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</si>
  <si>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</si>
  <si>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</si>
  <si>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</si>
  <si>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</si>
  <si>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</si>
  <si>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</si>
  <si>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</si>
  <si>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</si>
  <si>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</si>
  <si>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</si>
  <si>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</si>
  <si>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</si>
  <si>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</si>
  <si>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</si>
  <si>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</si>
  <si>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</si>
  <si>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</si>
  <si>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</si>
  <si>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</si>
  <si>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</si>
  <si>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</si>
  <si>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</si>
  <si>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</si>
  <si>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</si>
  <si>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</si>
  <si>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</si>
  <si>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</si>
  <si>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</si>
  <si>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</si>
  <si>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</si>
  <si>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</si>
  <si>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</si>
  <si>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</si>
  <si>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</si>
  <si>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</si>
  <si>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</si>
  <si>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</si>
  <si>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</si>
  <si>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</si>
  <si>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</si>
  <si>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</si>
  <si>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</si>
  <si>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</si>
  <si>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</si>
  <si>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</si>
  <si>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</si>
  <si>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</si>
  <si>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</si>
  <si>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</si>
  <si>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</si>
  <si>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</si>
  <si>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</si>
  <si>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</si>
  <si>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</si>
  <si>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</si>
  <si>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</si>
  <si>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</si>
  <si>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</si>
  <si>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</si>
  <si>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</si>
  <si>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</si>
  <si>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</si>
  <si>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</si>
  <si>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</si>
  <si>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</si>
  <si>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</si>
  <si>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</si>
  <si>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</si>
  <si>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</si>
  <si>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</si>
  <si>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</si>
  <si>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</si>
  <si>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</si>
  <si>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</si>
  <si>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</si>
  <si>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</si>
  <si>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</si>
  <si>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</si>
  <si>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</si>
  <si>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</si>
  <si>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</si>
  <si>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</si>
  <si>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</si>
  <si>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</si>
  <si>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</si>
  <si>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</si>
  <si>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</si>
  <si>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</si>
  <si>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</si>
  <si>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</si>
  <si>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</si>
  <si>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</si>
  <si>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</si>
  <si>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</si>
  <si>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</si>
  <si>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</si>
  <si>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</si>
  <si>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</si>
  <si>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</si>
  <si>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</si>
  <si>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</si>
  <si>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</si>
  <si>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</si>
  <si>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</si>
  <si>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</si>
  <si>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</si>
  <si>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</si>
  <si>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</si>
  <si>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</si>
  <si>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</si>
  <si>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</si>
  <si>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</si>
  <si>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</si>
  <si>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</si>
  <si>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</si>
  <si>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</si>
  <si>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</si>
  <si>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</si>
  <si>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</si>
  <si>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</si>
  <si>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</si>
  <si>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</si>
  <si>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</si>
  <si>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</si>
  <si>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</si>
  <si>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</si>
  <si>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</si>
  <si>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</si>
  <si>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</si>
  <si>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</si>
  <si>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</si>
  <si>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</si>
  <si>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</si>
  <si>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</si>
  <si>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</si>
  <si>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</si>
  <si>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</si>
  <si>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</si>
  <si>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</si>
  <si>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</si>
  <si>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</si>
  <si>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</si>
  <si>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</si>
  <si>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</si>
  <si>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</si>
  <si>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</si>
  <si>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</si>
  <si>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</si>
  <si>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</si>
  <si>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</si>
  <si>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</si>
  <si>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</si>
  <si>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</si>
  <si>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</si>
  <si>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</si>
  <si>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</si>
  <si>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</si>
  <si>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</si>
  <si>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</si>
  <si>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</si>
  <si>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</si>
  <si>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</si>
  <si>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</si>
  <si>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</si>
  <si>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</si>
  <si>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</si>
  <si>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</si>
  <si>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</si>
  <si>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</si>
  <si>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</si>
  <si>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</si>
  <si>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</si>
  <si>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</si>
  <si>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</si>
  <si>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</si>
  <si>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</si>
  <si>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</si>
  <si>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</si>
  <si>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</si>
  <si>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</si>
  <si>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</si>
  <si>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</si>
  <si>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</si>
  <si>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</si>
  <si>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</si>
  <si>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</si>
  <si>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</si>
  <si>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</si>
  <si>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</si>
  <si>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</si>
  <si>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</si>
  <si>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</si>
  <si>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</si>
  <si>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</si>
  <si>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</si>
  <si>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</si>
  <si>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</si>
  <si>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</si>
  <si>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</si>
  <si>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</si>
  <si>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</si>
  <si>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</si>
  <si>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</si>
  <si>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</si>
  <si>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</si>
  <si>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</si>
  <si>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</si>
  <si>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</si>
  <si>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</si>
  <si>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</si>
  <si>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</si>
  <si>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</si>
  <si>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</si>
  <si>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</si>
  <si>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</si>
  <si>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</si>
  <si>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</si>
  <si>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</si>
  <si>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</si>
  <si>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</si>
  <si>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</si>
  <si>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</si>
  <si>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</si>
  <si>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</si>
  <si>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</si>
  <si>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</si>
  <si>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</si>
  <si>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</si>
  <si>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</si>
  <si>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</si>
  <si>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</si>
  <si>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</si>
  <si>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</si>
  <si>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</si>
  <si>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</si>
  <si>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</si>
  <si>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</si>
  <si>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</si>
  <si>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</si>
  <si>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</si>
  <si>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</si>
  <si>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</si>
  <si>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</si>
  <si>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</si>
  <si>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</si>
  <si>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</si>
  <si>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</si>
  <si>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</si>
  <si>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</si>
  <si>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</si>
  <si>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</si>
  <si>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</si>
  <si>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</si>
  <si>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</si>
  <si>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</si>
  <si>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</si>
  <si>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</si>
  <si>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</si>
  <si>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</si>
  <si>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</si>
  <si>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</si>
  <si>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</si>
  <si>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</si>
  <si>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</si>
  <si>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</si>
  <si>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</si>
  <si>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</si>
  <si>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</si>
  <si>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</si>
  <si>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</si>
  <si>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</si>
  <si>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</si>
  <si>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</si>
  <si>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</si>
  <si>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</si>
  <si>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</si>
  <si>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</si>
  <si>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</si>
  <si>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</si>
  <si>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</si>
  <si>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</si>
  <si>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</si>
  <si>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</si>
  <si>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</si>
  <si>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</si>
  <si>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</si>
  <si>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</si>
  <si>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</si>
  <si>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</si>
  <si>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</si>
  <si>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</si>
  <si>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</si>
  <si>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</si>
  <si>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</si>
  <si>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</si>
  <si>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</si>
  <si>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</si>
  <si>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</si>
  <si>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</si>
  <si>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</si>
  <si>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</si>
  <si>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</si>
  <si>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</si>
  <si>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</si>
  <si>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</si>
  <si>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</si>
  <si>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</si>
  <si>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</si>
  <si>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</si>
  <si>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</si>
  <si>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</si>
  <si>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</si>
  <si>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</si>
  <si>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</si>
  <si>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</si>
  <si>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</si>
  <si>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</si>
  <si>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</si>
  <si>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</si>
  <si>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</si>
  <si>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</si>
  <si>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</si>
  <si>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</si>
  <si>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</si>
  <si>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</si>
  <si>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</si>
  <si>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</si>
  <si>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</si>
  <si>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</si>
  <si>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</si>
  <si>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</si>
  <si>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</si>
  <si>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</si>
  <si>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</si>
  <si>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</si>
  <si>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</si>
  <si>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</si>
  <si>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</si>
  <si>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</si>
  <si>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</si>
  <si>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</si>
  <si>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</si>
  <si>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</si>
  <si>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</si>
  <si>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</si>
  <si>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</si>
  <si>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</si>
  <si>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</si>
  <si>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</si>
  <si>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</si>
  <si>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</si>
  <si>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</si>
  <si>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</si>
  <si>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</si>
  <si>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</si>
  <si>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</si>
  <si>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</si>
  <si>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</si>
  <si>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</si>
  <si>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</si>
  <si>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</si>
  <si>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</si>
  <si>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</si>
  <si>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</si>
  <si>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</si>
  <si>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</si>
  <si>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</si>
  <si>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</si>
  <si>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</si>
  <si>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</si>
  <si>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</si>
  <si>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</si>
  <si>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</si>
  <si>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</si>
  <si>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</si>
  <si>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</si>
  <si>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</si>
  <si>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</si>
  <si>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</si>
  <si>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</si>
  <si>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</si>
  <si>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</si>
  <si>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</si>
  <si>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</si>
  <si>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</si>
  <si>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</si>
  <si>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</si>
  <si>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</si>
  <si>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</si>
  <si>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</si>
  <si>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</si>
  <si>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</si>
  <si>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</si>
  <si>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</si>
  <si>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</si>
  <si>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</si>
  <si>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</si>
  <si>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</si>
  <si>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</si>
  <si>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</si>
  <si>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</si>
  <si>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</si>
  <si>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</si>
  <si>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</si>
  <si>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</si>
  <si>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</si>
  <si>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</si>
  <si>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</si>
  <si>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</si>
  <si>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</si>
  <si>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</si>
  <si>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</si>
  <si>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</si>
  <si>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</si>
  <si>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</si>
  <si>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</si>
  <si>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</si>
  <si>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</si>
  <si>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</si>
  <si>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</si>
  <si>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</si>
  <si>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</si>
  <si>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</si>
  <si>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</si>
  <si>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</si>
  <si>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</si>
  <si>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</si>
  <si>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</si>
  <si>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</si>
  <si>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</si>
  <si>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</si>
  <si>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</si>
  <si>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</si>
  <si>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</si>
  <si>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</si>
  <si>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</si>
  <si>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</si>
  <si>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</si>
  <si>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</si>
  <si>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</si>
  <si>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</si>
  <si>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</si>
  <si>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</si>
  <si>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</si>
  <si>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</si>
  <si>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</si>
  <si>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</si>
  <si>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</si>
  <si>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</si>
  <si>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</si>
  <si>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</si>
  <si>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</si>
  <si>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</si>
  <si>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</si>
  <si>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</si>
  <si>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</si>
  <si>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</si>
  <si>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</si>
  <si>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</si>
  <si>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</si>
  <si>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</si>
  <si>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</si>
  <si>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</si>
  <si>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</si>
  <si>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</si>
  <si>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</si>
  <si>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</si>
  <si>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</si>
  <si>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</si>
  <si>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</si>
  <si>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</si>
  <si>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</si>
  <si>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</si>
  <si>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</si>
  <si>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</si>
  <si>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</si>
  <si>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</si>
  <si>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</si>
  <si>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</si>
  <si>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</si>
  <si>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</si>
  <si>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</si>
  <si>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</si>
  <si>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</si>
  <si>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</si>
  <si>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</si>
  <si>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</si>
  <si>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</si>
  <si>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</si>
  <si>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</si>
  <si>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</si>
  <si>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</si>
  <si>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</si>
  <si>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</si>
  <si>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</si>
  <si>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</si>
  <si>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</si>
  <si>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</si>
  <si>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</si>
  <si>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</si>
  <si>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</si>
  <si>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</si>
  <si>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</si>
  <si>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</si>
  <si>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</si>
  <si>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</si>
  <si>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</si>
  <si>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</si>
  <si>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</si>
  <si>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</si>
  <si>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</si>
  <si>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</si>
  <si>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</si>
  <si>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</si>
  <si>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</si>
  <si>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</si>
  <si>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</si>
  <si>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</si>
  <si>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</si>
  <si>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</si>
  <si>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</si>
  <si>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</si>
  <si>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</si>
  <si>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</si>
  <si>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</si>
  <si>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</si>
  <si>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</si>
  <si>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</si>
  <si>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</si>
  <si>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</si>
  <si>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</si>
  <si>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</si>
  <si>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</si>
  <si>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</si>
  <si>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</si>
  <si>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</si>
  <si>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</si>
  <si>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</si>
  <si>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</si>
  <si>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</si>
  <si>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</si>
  <si>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</si>
  <si>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</si>
  <si>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</si>
  <si>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</si>
  <si>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</si>
  <si>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</si>
  <si>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</si>
  <si>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</si>
  <si>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</si>
  <si>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</si>
  <si>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</si>
  <si>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</si>
  <si>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</si>
  <si>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</si>
  <si>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</si>
  <si>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</si>
  <si>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</si>
  <si>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</si>
  <si>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</si>
  <si>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</si>
  <si>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</si>
  <si>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</si>
  <si>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</si>
  <si>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</si>
  <si>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</si>
  <si>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</si>
  <si>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</si>
  <si>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</si>
  <si>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</si>
  <si>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</si>
  <si>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</si>
  <si>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</si>
  <si>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</si>
  <si>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</si>
  <si>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</si>
  <si>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</si>
  <si>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</si>
  <si>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</si>
  <si>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</si>
  <si>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</si>
  <si>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</si>
  <si>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</si>
  <si>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</si>
  <si>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</si>
  <si>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</si>
  <si>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</si>
  <si>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</si>
  <si>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</si>
  <si>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</si>
  <si>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</si>
  <si>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</si>
  <si>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</si>
  <si>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</si>
  <si>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</si>
  <si>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</si>
  <si>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</si>
  <si>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</si>
  <si>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</si>
  <si>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</si>
  <si>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</si>
  <si>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</si>
  <si>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</si>
  <si>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</si>
  <si>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</si>
  <si>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</si>
  <si>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</si>
  <si>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</si>
  <si>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</si>
  <si>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</si>
  <si>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</si>
  <si>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</si>
  <si>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</si>
  <si>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</si>
  <si>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</si>
  <si>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</si>
  <si>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</si>
  <si>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</si>
  <si>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</si>
  <si>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</si>
  <si>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</si>
  <si>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</si>
  <si>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</si>
  <si>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</si>
  <si>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</si>
  <si>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</si>
  <si>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</si>
  <si>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</si>
  <si>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</si>
  <si>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</si>
  <si>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</si>
  <si>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</si>
  <si>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</si>
  <si>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</si>
  <si>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</si>
  <si>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</si>
  <si>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</si>
  <si>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</si>
  <si>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</si>
  <si>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</si>
  <si>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</si>
  <si>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</si>
  <si>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</si>
  <si>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</si>
  <si>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</si>
  <si>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</si>
  <si>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</si>
  <si>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</si>
  <si>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</si>
  <si>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</si>
  <si>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</si>
  <si>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</si>
  <si>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</si>
  <si>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</si>
  <si>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</si>
  <si>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</si>
  <si>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</si>
  <si>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</si>
  <si>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</si>
  <si>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</si>
  <si>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</si>
  <si>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</si>
  <si>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</si>
  <si>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</si>
  <si>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</si>
  <si>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</si>
  <si>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</si>
  <si>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</si>
  <si>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</si>
  <si>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</si>
  <si>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</si>
  <si>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</si>
  <si>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</si>
  <si>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</si>
  <si>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</si>
  <si>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</si>
  <si>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</si>
  <si>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</si>
  <si>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</si>
  <si>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</si>
  <si>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</si>
  <si>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</si>
  <si>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</si>
  <si>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</si>
  <si>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</si>
  <si>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</si>
  <si>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</si>
  <si>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</si>
  <si>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</si>
  <si>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</si>
  <si>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</si>
  <si>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</si>
  <si>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</si>
  <si>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</si>
  <si>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</si>
  <si>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</si>
  <si>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</si>
  <si>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</si>
  <si>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</si>
  <si>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</si>
  <si>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</si>
  <si>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</si>
  <si>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</si>
  <si>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</si>
  <si>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</si>
  <si>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</si>
  <si>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</si>
  <si>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</si>
  <si>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</si>
  <si>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</si>
  <si>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</si>
  <si>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</si>
  <si>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</si>
  <si>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</si>
  <si>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</si>
  <si>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</si>
  <si>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</si>
  <si>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</si>
  <si>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</si>
  <si>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</si>
  <si>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</si>
  <si>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</si>
  <si>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</si>
  <si>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</si>
  <si>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</si>
  <si>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</si>
  <si>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</si>
  <si>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</si>
  <si>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</si>
  <si>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</si>
  <si>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</si>
  <si>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</si>
  <si>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</si>
  <si>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</si>
  <si>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</si>
  <si>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</si>
  <si>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</si>
  <si>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</si>
  <si>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</si>
  <si>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</si>
  <si>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</si>
  <si>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</si>
  <si>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</si>
  <si>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</si>
  <si>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</si>
  <si>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</si>
  <si>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</si>
  <si>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</si>
  <si>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</si>
  <si>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</si>
  <si>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</si>
  <si>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</si>
  <si>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</si>
  <si>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</si>
  <si>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</si>
  <si>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</si>
  <si>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</si>
  <si>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</si>
  <si>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</si>
  <si>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</si>
  <si>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</si>
  <si>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</si>
  <si>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</si>
  <si>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</si>
  <si>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</si>
  <si>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</si>
  <si>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</si>
  <si>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</si>
  <si>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</si>
  <si>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</si>
  <si>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</si>
  <si>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</si>
  <si>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</si>
  <si>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</si>
  <si>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</si>
  <si>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</si>
  <si>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</si>
  <si>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</si>
  <si>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</si>
  <si>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</si>
  <si>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</si>
  <si>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</si>
  <si>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</si>
  <si>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</si>
  <si>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</si>
  <si>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</si>
  <si>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</si>
  <si>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</si>
  <si>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</si>
  <si>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</si>
  <si>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</si>
  <si>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</si>
  <si>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</si>
  <si>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</si>
  <si>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</si>
  <si>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</si>
  <si>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</si>
  <si>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</si>
  <si>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</si>
  <si>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</si>
  <si>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</si>
  <si>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</si>
  <si>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</si>
  <si>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</si>
  <si>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</si>
  <si>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</si>
  <si>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</si>
  <si>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</si>
  <si>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</si>
  <si>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</si>
  <si>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</si>
  <si>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</si>
  <si>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</si>
  <si>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</si>
  <si>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</si>
  <si>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</si>
  <si>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</si>
  <si>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</si>
  <si>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</si>
  <si>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</si>
  <si>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</si>
  <si>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</si>
  <si>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</si>
  <si>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</si>
  <si>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</si>
  <si>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</si>
  <si>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</si>
  <si>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</si>
  <si>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</si>
  <si>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</si>
  <si>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</si>
  <si>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</si>
  <si>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</si>
  <si>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</si>
  <si>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</si>
  <si>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</si>
  <si>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</si>
  <si>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</si>
  <si>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</si>
  <si>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</si>
  <si>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</si>
  <si>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</si>
  <si>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</si>
  <si>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</si>
  <si>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</si>
  <si>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</si>
  <si>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</si>
  <si>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</si>
  <si>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</si>
  <si>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</si>
  <si>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</si>
  <si>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</si>
  <si>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</si>
  <si>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</si>
  <si>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</si>
  <si>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</si>
  <si>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</si>
  <si>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</si>
  <si>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</si>
  <si>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</si>
  <si>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</si>
  <si>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</si>
  <si>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</si>
  <si>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</si>
  <si>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</si>
  <si>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</si>
  <si>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</si>
  <si>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</si>
  <si>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</si>
  <si>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</si>
  <si>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</si>
  <si>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</si>
  <si>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</si>
  <si>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</si>
  <si>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</si>
  <si>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</si>
  <si>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</si>
  <si>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</si>
  <si>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</si>
  <si>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</si>
  <si>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</si>
  <si>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</si>
  <si>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</si>
  <si>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</si>
  <si>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</si>
  <si>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</si>
  <si>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</si>
  <si>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</si>
  <si>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</si>
  <si>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</si>
  <si>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</si>
  <si>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</si>
  <si>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</si>
  <si>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</si>
  <si>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</si>
  <si>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</si>
  <si>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</si>
  <si>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</si>
  <si>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</si>
  <si>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</si>
  <si>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</si>
  <si>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</si>
  <si>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</si>
  <si>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</si>
  <si>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</si>
  <si>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</si>
  <si>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</si>
  <si>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</si>
  <si>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</si>
  <si>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</si>
  <si>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</si>
  <si>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</si>
  <si>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</si>
  <si>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</si>
  <si>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</si>
  <si>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</si>
  <si>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</si>
  <si>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</si>
  <si>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</si>
  <si>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</si>
  <si>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</si>
  <si>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</si>
  <si>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</si>
  <si>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</si>
  <si>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</si>
  <si>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</si>
  <si>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</si>
  <si>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</si>
  <si>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</si>
  <si>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</si>
  <si>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</si>
  <si>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</si>
  <si>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</si>
  <si>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</si>
  <si>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</si>
  <si>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</si>
  <si>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</si>
  <si>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</si>
  <si>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</si>
  <si>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</si>
  <si>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</si>
  <si>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</si>
  <si>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</si>
  <si>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</si>
  <si>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</si>
  <si>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</si>
  <si>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</si>
  <si>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</si>
  <si>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</si>
  <si>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</si>
  <si>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</si>
  <si>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</si>
  <si>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</si>
  <si>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</si>
  <si>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</si>
  <si>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</si>
  <si>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</si>
  <si>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</si>
  <si>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</si>
  <si>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</si>
  <si>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</si>
  <si>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</si>
  <si>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</si>
  <si>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</si>
  <si>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</si>
  <si>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</si>
  <si>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</si>
  <si>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</si>
  <si>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</si>
  <si>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</si>
  <si>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</si>
  <si>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</si>
  <si>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</si>
  <si>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</si>
  <si>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</si>
  <si>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</si>
  <si>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</si>
  <si>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</si>
  <si>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</si>
  <si>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</si>
  <si>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</si>
  <si>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</si>
  <si>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</si>
  <si>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</si>
  <si>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</si>
  <si>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</si>
  <si>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</si>
  <si>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</si>
  <si>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</si>
  <si>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</si>
  <si>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</si>
  <si>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</si>
  <si>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</si>
  <si>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</si>
  <si>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</si>
  <si>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</si>
  <si>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</si>
  <si>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</si>
  <si>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</si>
  <si>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</si>
  <si>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</si>
  <si>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</si>
  <si>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</si>
  <si>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</si>
  <si>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</si>
  <si>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</si>
  <si>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</si>
  <si>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</si>
  <si>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</si>
  <si>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</si>
  <si>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</si>
  <si>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</si>
  <si>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</si>
  <si>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</si>
  <si>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</si>
  <si>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</si>
  <si>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</si>
  <si>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</si>
  <si>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</si>
  <si>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</si>
  <si>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</si>
  <si>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</si>
  <si>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</si>
  <si>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</si>
  <si>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</si>
  <si>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</si>
  <si>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</si>
  <si>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</si>
  <si>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</si>
  <si>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</si>
  <si>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</si>
  <si>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</si>
  <si>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</si>
  <si>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</si>
  <si>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</si>
  <si>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</si>
  <si>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</si>
  <si>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</si>
  <si>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</si>
  <si>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</si>
  <si>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</si>
  <si>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</si>
  <si>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</si>
  <si>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</si>
  <si>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</si>
  <si>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</si>
  <si>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</si>
  <si>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</si>
  <si>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</si>
  <si>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</si>
  <si>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</si>
  <si>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</si>
  <si>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</si>
  <si>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</si>
  <si>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</si>
  <si>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</si>
  <si>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</si>
  <si>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</si>
  <si>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</si>
  <si>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</si>
  <si>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</si>
  <si>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</si>
  <si>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</si>
  <si>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</si>
  <si>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</si>
  <si>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</si>
  <si>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</si>
  <si>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</si>
  <si>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</si>
  <si>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</si>
  <si>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</si>
  <si>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</si>
  <si>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</si>
  <si>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</si>
  <si>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</si>
  <si>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</si>
  <si>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</si>
  <si>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</si>
  <si>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</si>
  <si>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</si>
  <si>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</si>
  <si>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</si>
  <si>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</si>
  <si>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</si>
  <si>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</si>
  <si>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</si>
  <si>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</si>
  <si>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</si>
  <si>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</si>
  <si>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</si>
  <si>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</si>
  <si>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</si>
  <si>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</si>
  <si>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</si>
  <si>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</si>
  <si>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</si>
  <si>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</si>
  <si>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</si>
  <si>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</si>
  <si>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</si>
  <si>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</si>
  <si>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</si>
  <si>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</si>
  <si>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</si>
  <si>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</si>
  <si>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</si>
  <si>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</si>
  <si>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</si>
  <si>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</si>
  <si>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</si>
  <si>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</si>
  <si>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</si>
  <si>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</si>
  <si>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</si>
  <si>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</si>
  <si>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</si>
  <si>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</si>
  <si>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</si>
  <si>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</si>
  <si>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</si>
  <si>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</si>
  <si>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</si>
  <si>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</si>
  <si>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</si>
  <si>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</si>
  <si>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</si>
  <si>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</si>
  <si>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</si>
  <si>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</si>
  <si>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</si>
  <si>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</si>
  <si>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</si>
  <si>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</si>
  <si>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</si>
  <si>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</si>
  <si>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</si>
  <si>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</si>
  <si>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</si>
  <si>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</si>
  <si>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</si>
  <si>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</si>
  <si>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</si>
  <si>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</si>
  <si>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</si>
  <si>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</si>
  <si>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</si>
  <si>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</si>
  <si>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</si>
  <si>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</si>
  <si>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</si>
  <si>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</si>
  <si>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</si>
  <si>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</si>
  <si>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</si>
  <si>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</si>
  <si>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</si>
  <si>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</si>
  <si>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</si>
  <si>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</si>
  <si>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</si>
  <si>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</si>
  <si>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</si>
  <si>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</si>
  <si>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</si>
  <si>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</si>
  <si>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</si>
  <si>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</si>
  <si>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</si>
  <si>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</si>
  <si>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</si>
  <si>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</si>
  <si>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</si>
  <si>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</si>
  <si>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</si>
  <si>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</si>
  <si>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</si>
  <si>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</si>
  <si>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</si>
  <si>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</si>
  <si>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</si>
  <si>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</si>
  <si>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</si>
  <si>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</si>
  <si>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</si>
  <si>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</si>
  <si>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</si>
  <si>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</si>
  <si>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</si>
  <si>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</si>
  <si>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</si>
  <si>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</si>
  <si>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</si>
  <si>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</si>
  <si>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</si>
  <si>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</si>
  <si>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</si>
  <si>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</si>
  <si>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</si>
  <si>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</si>
  <si>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</si>
  <si>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</si>
  <si>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</si>
  <si>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</si>
  <si>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</si>
  <si>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</si>
  <si>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</si>
  <si>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</si>
  <si>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</si>
  <si>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</si>
  <si>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</si>
  <si>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</si>
  <si>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</si>
  <si>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</si>
  <si>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</si>
  <si>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</si>
  <si>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</si>
  <si>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</si>
  <si>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</si>
  <si>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</si>
  <si>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</si>
  <si>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</si>
  <si>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</si>
  <si>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</si>
  <si>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</si>
  <si>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</si>
  <si>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</si>
  <si>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</si>
  <si>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</si>
  <si>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</si>
  <si>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</si>
  <si>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</si>
  <si>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</si>
  <si>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</si>
  <si>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</si>
  <si>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</si>
  <si>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</si>
  <si>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</si>
  <si>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</si>
  <si>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</si>
  <si>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</si>
  <si>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</si>
  <si>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</si>
  <si>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</si>
  <si>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</si>
  <si>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</si>
  <si>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</si>
  <si>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</si>
  <si>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</si>
  <si>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</si>
  <si>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</si>
  <si>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</si>
  <si>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</si>
  <si>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</si>
  <si>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</si>
  <si>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</si>
  <si>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</si>
  <si>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</si>
  <si>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</si>
  <si>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</si>
  <si>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</si>
  <si>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</si>
  <si>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</si>
  <si>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</si>
  <si>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</si>
  <si>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</si>
  <si>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</si>
  <si>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</si>
  <si>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</si>
  <si>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</si>
  <si>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</si>
  <si>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</si>
  <si>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</si>
  <si>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</si>
  <si>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</si>
  <si>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</si>
  <si>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</si>
  <si>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</si>
  <si>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</si>
  <si>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</si>
  <si>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</si>
  <si>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</si>
  <si>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</si>
  <si>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</si>
  <si>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</si>
  <si>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</si>
  <si>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</si>
  <si>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</si>
  <si>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</si>
  <si>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</si>
  <si>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</si>
  <si>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</si>
  <si>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</si>
  <si>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</si>
  <si>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</si>
  <si>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</si>
  <si>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</si>
  <si>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</si>
  <si>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</si>
  <si>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</si>
  <si>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</si>
  <si>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</si>
  <si>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</si>
  <si>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</si>
  <si>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</si>
  <si>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</si>
  <si>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</si>
  <si>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</si>
  <si>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</si>
  <si>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</si>
  <si>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</si>
  <si>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</si>
  <si>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</si>
  <si>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</si>
  <si>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</si>
  <si>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</si>
  <si>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</si>
  <si>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</si>
  <si>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</si>
  <si>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</si>
  <si>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</si>
  <si>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</si>
  <si>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</si>
  <si>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</si>
  <si>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</si>
  <si>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</si>
  <si>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</si>
  <si>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</si>
  <si>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</si>
  <si>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</si>
  <si>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</si>
  <si>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</si>
  <si>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</si>
  <si>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</si>
  <si>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</si>
  <si>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</si>
  <si>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</si>
  <si>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</si>
  <si>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</si>
  <si>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</si>
  <si>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</si>
  <si>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</si>
  <si>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</si>
  <si>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</si>
  <si>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</si>
  <si>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</si>
  <si>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</si>
  <si>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</si>
  <si>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</si>
  <si>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</si>
  <si>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</si>
  <si>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</si>
  <si>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</si>
  <si>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</si>
  <si>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</si>
  <si>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</si>
  <si>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</si>
  <si>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</si>
  <si>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</si>
  <si>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</si>
  <si>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</si>
  <si>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</si>
  <si>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</si>
  <si>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</si>
  <si>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</si>
  <si>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</si>
  <si>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</si>
  <si>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</si>
  <si>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</si>
  <si>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</si>
  <si>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</si>
  <si>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</si>
  <si>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</si>
  <si>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</si>
  <si>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</si>
  <si>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</si>
  <si>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</si>
  <si>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</si>
  <si>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</si>
  <si>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</si>
  <si>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</si>
  <si>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</si>
  <si>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</si>
  <si>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</si>
  <si>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</si>
  <si>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</si>
  <si>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</si>
  <si>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</si>
  <si>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</si>
  <si>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</si>
  <si>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</si>
  <si>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</si>
  <si>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</si>
  <si>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</si>
  <si>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</si>
  <si>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</si>
  <si>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</si>
  <si>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</si>
  <si>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</si>
  <si>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</si>
  <si>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</si>
  <si>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</si>
  <si>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</si>
  <si>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</si>
  <si>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</si>
  <si>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</si>
  <si>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</si>
  <si>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</si>
  <si>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</si>
  <si>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</si>
  <si>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</si>
  <si>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</si>
  <si>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</si>
  <si>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</si>
  <si>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</si>
  <si>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</si>
  <si>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</si>
  <si>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</si>
  <si>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</si>
  <si>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</si>
  <si>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</si>
  <si>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</si>
  <si>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</si>
  <si>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</si>
  <si>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</si>
  <si>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</si>
  <si>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</si>
  <si>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</si>
  <si>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</si>
  <si>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</si>
  <si>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</si>
  <si>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</si>
  <si>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</si>
  <si>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</si>
  <si>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</si>
  <si>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</si>
  <si>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</si>
  <si>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</si>
  <si>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</si>
  <si>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</si>
  <si>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</si>
  <si>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</si>
  <si>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</si>
  <si>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</si>
  <si>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</si>
  <si>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</si>
  <si>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</si>
  <si>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</si>
  <si>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</si>
  <si>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</si>
  <si>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</si>
  <si>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</si>
  <si>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</si>
  <si>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</si>
  <si>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</si>
  <si>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</si>
  <si>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</si>
  <si>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</si>
  <si>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</si>
  <si>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</si>
  <si>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</si>
  <si>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</si>
  <si>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</si>
  <si>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</si>
  <si>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</si>
  <si>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</si>
  <si>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</si>
  <si>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</si>
  <si>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</si>
  <si>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</si>
  <si>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</si>
  <si>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</si>
  <si>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</si>
  <si>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</si>
  <si>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</si>
  <si>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</si>
  <si>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</si>
  <si>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</si>
  <si>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</si>
  <si>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</si>
  <si>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</si>
  <si>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</si>
  <si>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</si>
  <si>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</si>
  <si>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</si>
  <si>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</si>
  <si>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</si>
  <si>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</si>
  <si>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</si>
  <si>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</si>
  <si>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</si>
  <si>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</si>
  <si>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</si>
  <si>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</si>
  <si>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</si>
  <si>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</si>
  <si>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</si>
  <si>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</si>
  <si>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</si>
  <si>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</si>
  <si>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</si>
  <si>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</si>
  <si>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</si>
  <si>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</si>
  <si>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</si>
  <si>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</si>
  <si>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</si>
  <si>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</si>
  <si>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</si>
  <si>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</si>
  <si>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</si>
  <si>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</si>
  <si>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</si>
  <si>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</si>
  <si>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</si>
  <si>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</si>
  <si>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</si>
  <si>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</si>
  <si>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</si>
  <si>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</si>
  <si>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</si>
  <si>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</si>
  <si>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</si>
  <si>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</si>
  <si>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</si>
  <si>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</si>
  <si>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</si>
  <si>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</si>
  <si>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</si>
  <si>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</si>
  <si>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</si>
  <si>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</si>
  <si>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</si>
  <si>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</si>
  <si>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</si>
  <si>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</si>
  <si>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</si>
  <si>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</si>
  <si>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</si>
  <si>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</si>
  <si>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</si>
  <si>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</si>
  <si>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</si>
  <si>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</si>
  <si>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</si>
  <si>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</si>
  <si>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</si>
  <si>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</si>
  <si>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</si>
  <si>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</si>
  <si>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</si>
  <si>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</si>
  <si>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</si>
  <si>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</si>
  <si>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</si>
  <si>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</si>
  <si>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</si>
  <si>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</si>
  <si>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</si>
  <si>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</si>
  <si>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</si>
  <si>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</si>
  <si>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</si>
  <si>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</si>
  <si>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</si>
  <si>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</si>
  <si>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</si>
  <si>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</si>
  <si>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</si>
  <si>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</si>
  <si>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</si>
  <si>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</si>
  <si>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</si>
  <si>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</si>
  <si>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</si>
  <si>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</si>
  <si>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</si>
  <si>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</si>
  <si>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</si>
  <si>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</si>
  <si>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</si>
  <si>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</si>
  <si>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</si>
  <si>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</si>
  <si>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</si>
  <si>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</si>
  <si>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</si>
  <si>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</si>
  <si>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</si>
  <si>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</si>
  <si>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</si>
  <si>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</si>
  <si>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</si>
  <si>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</si>
  <si>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</si>
  <si>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</si>
  <si>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</si>
  <si>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</si>
  <si>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</si>
  <si>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</si>
  <si>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</si>
  <si>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</si>
  <si>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</si>
  <si>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</si>
  <si>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</si>
  <si>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</si>
  <si>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</si>
  <si>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</si>
  <si>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</si>
  <si>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</si>
  <si>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</si>
  <si>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</si>
  <si>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</si>
  <si>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</si>
  <si>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</si>
  <si>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</si>
  <si>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</si>
  <si>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</si>
  <si>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</si>
  <si>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</si>
  <si>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</si>
  <si>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</si>
  <si>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</si>
  <si>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</si>
  <si>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</si>
  <si>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</si>
  <si>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</si>
  <si>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</si>
  <si>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</si>
  <si>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</si>
  <si>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</si>
  <si>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</si>
  <si>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</si>
  <si>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</si>
  <si>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</si>
  <si>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</si>
  <si>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</si>
  <si>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</si>
  <si>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</si>
  <si>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</si>
  <si>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</si>
  <si>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</si>
  <si>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</si>
  <si>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</si>
  <si>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</si>
  <si>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</si>
  <si>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</si>
  <si>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</si>
  <si>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</si>
  <si>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</si>
  <si>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</si>
  <si>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</si>
  <si>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</si>
  <si>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</si>
  <si>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</si>
  <si>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</si>
  <si>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</si>
  <si>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</si>
  <si>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</si>
  <si>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</si>
  <si>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</si>
  <si>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</si>
  <si>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</si>
  <si>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</si>
  <si>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</si>
  <si>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</si>
  <si>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</si>
  <si>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</si>
  <si>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</si>
  <si>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</si>
  <si>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</si>
  <si>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</si>
  <si>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</si>
  <si>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</si>
  <si>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</si>
  <si>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</si>
  <si>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</si>
  <si>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</si>
  <si>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</si>
  <si>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</si>
  <si>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</si>
  <si>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</si>
  <si>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</si>
  <si>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</si>
  <si>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</si>
  <si>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</si>
  <si>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</si>
  <si>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</si>
  <si>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</si>
  <si>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</si>
  <si>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</si>
  <si>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</si>
  <si>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</si>
  <si>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</si>
  <si>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</si>
  <si>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</si>
  <si>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</si>
  <si>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</si>
  <si>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</si>
  <si>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</si>
  <si>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</si>
  <si>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</si>
  <si>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</si>
  <si>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</si>
  <si>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</si>
  <si>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</si>
  <si>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</si>
  <si>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</si>
  <si>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</si>
  <si>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</si>
  <si>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</si>
  <si>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</si>
  <si>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</si>
  <si>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</si>
  <si>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</si>
  <si>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</si>
  <si>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</si>
  <si>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</si>
  <si>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</si>
  <si>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</si>
  <si>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</si>
  <si>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</si>
  <si>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</si>
  <si>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</si>
  <si>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</si>
  <si>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</si>
  <si>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</si>
  <si>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</si>
  <si>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</si>
  <si>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</si>
  <si>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</si>
  <si>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</si>
  <si>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</si>
  <si>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</si>
  <si>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</si>
  <si>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</si>
  <si>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</si>
  <si>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</si>
  <si>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</si>
  <si>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</si>
  <si>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</si>
  <si>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</si>
  <si>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</si>
  <si>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</si>
  <si>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</si>
  <si>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</si>
  <si>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</si>
  <si>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</si>
  <si>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</si>
  <si>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</si>
  <si>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</si>
  <si>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</si>
  <si>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</si>
  <si>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</si>
  <si>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</si>
  <si>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</si>
  <si>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</si>
  <si>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</si>
  <si>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</si>
  <si>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</si>
  <si>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</si>
  <si>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</si>
  <si>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</si>
  <si>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</si>
  <si>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</si>
  <si>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</si>
  <si>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</si>
  <si>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</si>
  <si>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</si>
  <si>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</si>
  <si>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</si>
  <si>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</si>
  <si>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</si>
  <si>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</si>
  <si>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</si>
  <si>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</si>
  <si>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</si>
  <si>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</si>
  <si>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</si>
  <si>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</si>
  <si>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</si>
  <si>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</si>
  <si>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</si>
  <si>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</si>
  <si>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</si>
  <si>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</si>
  <si>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</si>
  <si>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</si>
  <si>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</si>
  <si>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</si>
  <si>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</si>
  <si>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</si>
  <si>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</si>
  <si>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</si>
  <si>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</si>
  <si>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</si>
  <si>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</si>
  <si>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</si>
  <si>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</si>
  <si>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</si>
  <si>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</si>
  <si>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</si>
  <si>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</si>
  <si>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</si>
  <si>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</si>
  <si>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</si>
  <si>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</si>
  <si>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</si>
  <si>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</si>
  <si>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</si>
  <si>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</si>
  <si>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</si>
  <si>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</si>
  <si>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</si>
  <si>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</si>
  <si>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</si>
  <si>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</si>
  <si>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</si>
  <si>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</si>
  <si>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</si>
  <si>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</si>
  <si>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</si>
  <si>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</si>
  <si>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</si>
  <si>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</si>
  <si>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</si>
  <si>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</si>
  <si>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</si>
  <si>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</si>
  <si>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</si>
  <si>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</si>
  <si>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</si>
  <si>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</si>
  <si>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</si>
  <si>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</si>
  <si>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</si>
  <si>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</si>
  <si>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</si>
  <si>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</si>
  <si>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</si>
  <si>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</si>
  <si>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</si>
  <si>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</si>
  <si>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</si>
  <si>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</si>
  <si>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</si>
  <si>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</si>
  <si>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</si>
  <si>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</si>
  <si>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</si>
  <si>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</si>
  <si>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</si>
  <si>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</si>
  <si>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</si>
  <si>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</si>
  <si>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</si>
  <si>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</si>
  <si>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</si>
  <si>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</si>
  <si>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</si>
  <si>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</si>
  <si>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</si>
  <si>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</si>
  <si>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</si>
  <si>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</si>
  <si>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</si>
  <si>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</si>
  <si>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</si>
  <si>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</si>
  <si>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</si>
  <si>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</si>
  <si>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</si>
  <si>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</si>
  <si>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</si>
  <si>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</si>
  <si>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</si>
  <si>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</si>
  <si>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</si>
  <si>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</si>
  <si>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</si>
  <si>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</si>
  <si>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</si>
  <si>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</si>
  <si>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</si>
  <si>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</si>
  <si>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</si>
  <si>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</si>
  <si>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</si>
  <si>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</si>
  <si>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</si>
  <si>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</si>
  <si>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</si>
  <si>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</si>
  <si>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</si>
  <si>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</si>
  <si>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</si>
  <si>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</si>
  <si>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</si>
  <si>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</si>
  <si>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</si>
  <si>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</si>
  <si>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</si>
  <si>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</si>
  <si>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</si>
  <si>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</si>
  <si>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</si>
  <si>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</si>
  <si>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</si>
  <si>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</si>
  <si>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</si>
  <si>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</si>
  <si>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</si>
  <si>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</si>
  <si>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</si>
  <si>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</si>
  <si>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</si>
  <si>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</si>
  <si>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</si>
  <si>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</si>
  <si>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</si>
  <si>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</si>
  <si>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</si>
  <si>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</si>
  <si>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</si>
  <si>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</si>
  <si>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</si>
  <si>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</si>
  <si>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</si>
  <si>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</si>
  <si>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</si>
  <si>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</si>
  <si>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</si>
  <si>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</si>
  <si>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</si>
  <si>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</si>
  <si>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</si>
  <si>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</si>
  <si>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</si>
  <si>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</si>
  <si>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</si>
  <si>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</si>
  <si>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</si>
  <si>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</si>
  <si>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</si>
  <si>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</si>
  <si>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</si>
  <si>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</si>
  <si>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</si>
  <si>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</si>
  <si>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</si>
  <si>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</si>
  <si>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</si>
  <si>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</si>
  <si>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</si>
  <si>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</si>
  <si>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</si>
  <si>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</si>
  <si>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</si>
  <si>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</si>
  <si>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</si>
  <si>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</si>
  <si>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</si>
  <si>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</si>
  <si>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</si>
  <si>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</si>
  <si>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</si>
  <si>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</si>
  <si>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</si>
  <si>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</si>
  <si>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</si>
  <si>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</si>
  <si>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</si>
  <si>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</si>
  <si>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</si>
  <si>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</si>
  <si>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</si>
  <si>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</si>
  <si>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</si>
  <si>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</si>
  <si>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</si>
  <si>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</si>
  <si>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</si>
  <si>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</si>
  <si>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</si>
  <si>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</si>
  <si>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</si>
  <si>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</si>
  <si>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</si>
  <si>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</si>
  <si>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</si>
  <si>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</si>
  <si>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</si>
  <si>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</si>
  <si>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</si>
  <si>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</si>
  <si>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</si>
  <si>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</si>
  <si>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</si>
  <si>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</si>
  <si>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</si>
  <si>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</si>
  <si>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</si>
  <si>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</si>
  <si>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</si>
  <si>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</si>
  <si>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</si>
  <si>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</si>
  <si>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</si>
  <si>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</si>
  <si>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</si>
  <si>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</si>
  <si>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</si>
  <si>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</si>
  <si>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</si>
  <si>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</si>
  <si>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</si>
  <si>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</si>
  <si>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</si>
  <si>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</si>
  <si>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</si>
  <si>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</si>
  <si>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</si>
  <si>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</si>
  <si>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</si>
  <si>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</si>
  <si>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</si>
  <si>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</si>
  <si>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</si>
  <si>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</si>
  <si>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</si>
  <si>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</si>
  <si>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</si>
  <si>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</si>
  <si>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</si>
  <si>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</si>
  <si>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</si>
  <si>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</si>
  <si>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</si>
  <si>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</si>
  <si>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</si>
  <si>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</si>
  <si>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</si>
  <si>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</si>
  <si>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</si>
  <si>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</si>
  <si>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</si>
  <si>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</si>
  <si>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</si>
  <si>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</si>
  <si>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</si>
  <si>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</si>
  <si>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</si>
  <si>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</si>
  <si>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</si>
  <si>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</si>
  <si>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</si>
  <si>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</si>
  <si>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</si>
  <si>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</si>
  <si>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</si>
  <si>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</si>
  <si>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</si>
  <si>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</si>
  <si>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</si>
  <si>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</si>
  <si>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</si>
  <si>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</si>
  <si>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</si>
  <si>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</si>
  <si>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</si>
  <si>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</si>
  <si>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</si>
  <si>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</si>
  <si>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</si>
  <si>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</si>
  <si>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</si>
  <si>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</si>
  <si>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</si>
  <si>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</si>
  <si>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</si>
  <si>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</si>
  <si>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</si>
  <si>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</si>
  <si>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</si>
  <si>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</si>
  <si>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</si>
  <si>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</si>
  <si>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</si>
  <si>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</si>
  <si>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</si>
  <si>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</si>
  <si>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</si>
  <si>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</si>
  <si>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</si>
  <si>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</si>
  <si>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</si>
  <si>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</si>
  <si>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</si>
  <si>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</si>
  <si>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</si>
  <si>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</si>
  <si>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</si>
  <si>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</si>
  <si>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</si>
  <si>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</si>
  <si>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</si>
  <si>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</si>
  <si>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</si>
  <si>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</si>
  <si>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</si>
  <si>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</si>
  <si>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</si>
  <si>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</si>
  <si>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</si>
  <si>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</si>
  <si>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</si>
  <si>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</si>
  <si>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</si>
  <si>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</si>
  <si>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</si>
  <si>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</si>
  <si>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</si>
  <si>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</si>
  <si>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</si>
  <si>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</si>
  <si>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</si>
  <si>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</si>
  <si>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</si>
  <si>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</si>
  <si>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</si>
  <si>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</si>
  <si>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</si>
  <si>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</si>
  <si>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</si>
  <si>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</si>
  <si>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</si>
  <si>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</si>
  <si>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</si>
  <si>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</si>
  <si>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</si>
  <si>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</si>
  <si>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</si>
  <si>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</si>
  <si>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</si>
  <si>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</si>
  <si>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</si>
  <si>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</si>
  <si>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</si>
  <si>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</si>
  <si>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</si>
  <si>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</si>
  <si>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</si>
  <si>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</si>
  <si>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</si>
  <si>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</si>
  <si>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</si>
  <si>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</si>
  <si>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</si>
  <si>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</si>
  <si>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</si>
  <si>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</si>
  <si>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</si>
  <si>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</si>
  <si>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</si>
  <si>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</si>
  <si>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</si>
  <si>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</si>
  <si>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</si>
  <si>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</si>
  <si>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</si>
  <si>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</si>
  <si>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</si>
  <si>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</si>
  <si>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</si>
  <si>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</si>
  <si>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</si>
  <si>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</si>
  <si>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</si>
  <si>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</si>
  <si>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</si>
  <si>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</si>
  <si>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</si>
  <si>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</si>
  <si>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</si>
  <si>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</si>
  <si>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</si>
  <si>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</si>
  <si>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</si>
  <si>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</si>
  <si>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</si>
  <si>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</si>
  <si>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</si>
  <si>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</si>
  <si>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</si>
  <si>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</si>
  <si>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</si>
  <si>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</si>
  <si>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</si>
  <si>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</si>
  <si>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</si>
  <si>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</si>
  <si>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</si>
  <si>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</si>
  <si>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</si>
  <si>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</si>
  <si>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</si>
  <si>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</si>
  <si>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</si>
  <si>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</si>
  <si>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</si>
  <si>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</si>
  <si>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</si>
  <si>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</si>
  <si>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</si>
  <si>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</si>
  <si>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</si>
  <si>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</si>
  <si>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</si>
  <si>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</si>
  <si>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</si>
  <si>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</si>
  <si>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</si>
  <si>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</si>
  <si>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</si>
  <si>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</si>
  <si>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</si>
  <si>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</si>
  <si>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</si>
  <si>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</si>
  <si>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</si>
  <si>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</si>
  <si>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</si>
  <si>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</si>
  <si>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</si>
  <si>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</si>
  <si>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</si>
  <si>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</si>
  <si>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</si>
  <si>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</si>
  <si>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</si>
  <si>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</si>
  <si>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</si>
  <si>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</si>
  <si>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</si>
  <si>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</si>
  <si>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</si>
  <si>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</si>
  <si>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</si>
  <si>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</si>
  <si>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</si>
  <si>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</si>
  <si>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</si>
  <si>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</si>
  <si>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</si>
  <si>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</si>
  <si>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</si>
  <si>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</si>
  <si>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</si>
  <si>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</si>
  <si>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</si>
  <si>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</si>
  <si>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</si>
  <si>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</si>
  <si>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</si>
  <si>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</si>
  <si>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</si>
  <si>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</si>
  <si>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</si>
  <si>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</si>
  <si>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</si>
  <si>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</si>
  <si>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</si>
  <si>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</si>
  <si>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</si>
  <si>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</si>
  <si>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</si>
  <si>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</si>
  <si>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</si>
  <si>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</si>
  <si>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</si>
  <si>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</si>
  <si>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</si>
  <si>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</si>
  <si>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</si>
  <si>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</si>
  <si>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</si>
  <si>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</si>
  <si>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</si>
  <si>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</si>
  <si>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</si>
  <si>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</si>
  <si>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</si>
  <si>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</si>
  <si>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</si>
  <si>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</si>
  <si>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</si>
  <si>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</si>
  <si>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</si>
  <si>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</si>
  <si>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</si>
  <si>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</si>
  <si>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</si>
  <si>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</si>
  <si>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</si>
  <si>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</si>
  <si>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</si>
  <si>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</si>
  <si>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</si>
  <si>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</si>
  <si>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</si>
  <si>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</si>
  <si>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</si>
  <si>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</si>
  <si>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</si>
  <si>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</si>
  <si>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</si>
  <si>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</si>
  <si>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</si>
  <si>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</si>
  <si>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</si>
  <si>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</si>
  <si>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</si>
  <si>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</si>
  <si>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</si>
  <si>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</si>
  <si>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</si>
  <si>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</si>
  <si>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</si>
  <si>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</si>
  <si>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</si>
  <si>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</si>
  <si>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</si>
  <si>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</si>
  <si>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</si>
  <si>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</si>
  <si>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</si>
  <si>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</si>
  <si>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</si>
  <si>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</si>
  <si>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</si>
  <si>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</si>
  <si>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</si>
  <si>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</si>
  <si>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</si>
  <si>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</si>
  <si>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</si>
  <si>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</si>
  <si>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</si>
  <si>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</si>
  <si>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</si>
  <si>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</si>
  <si>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</si>
  <si>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</si>
  <si>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</si>
  <si>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</si>
  <si>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</si>
  <si>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</si>
  <si>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</si>
  <si>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</si>
  <si>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</si>
  <si>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</si>
  <si>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</si>
  <si>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</si>
  <si>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</si>
  <si>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</si>
  <si>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</si>
  <si>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</si>
  <si>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</si>
  <si>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</si>
  <si>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</si>
  <si>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</si>
  <si>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</si>
  <si>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</si>
  <si>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</si>
  <si>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</si>
  <si>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</si>
  <si>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</si>
  <si>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</si>
  <si>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</si>
  <si>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</si>
  <si>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</si>
  <si>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</si>
  <si>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</si>
  <si>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</si>
  <si>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</si>
  <si>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</si>
  <si>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</si>
  <si>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</si>
  <si>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</si>
  <si>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</si>
  <si>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</si>
  <si>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</si>
  <si>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</si>
  <si>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</si>
  <si>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</si>
  <si>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</si>
  <si>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</si>
  <si>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</si>
  <si>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</si>
  <si>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</si>
  <si>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</si>
  <si>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</si>
  <si>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</si>
  <si>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</si>
  <si>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</si>
  <si>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</si>
  <si>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</si>
  <si>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</si>
  <si>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</si>
  <si>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</si>
  <si>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</si>
  <si>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</si>
  <si>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</si>
  <si>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</si>
  <si>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</si>
  <si>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</si>
  <si>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</si>
  <si>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</si>
  <si>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</si>
  <si>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</si>
  <si>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</si>
  <si>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</si>
  <si>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</si>
  <si>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</si>
  <si>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</si>
  <si>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</si>
  <si>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</si>
  <si>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</si>
  <si>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</si>
  <si>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</si>
  <si>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</si>
  <si>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</si>
  <si>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</si>
  <si>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</si>
  <si>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</si>
  <si>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</si>
  <si>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</si>
  <si>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</si>
  <si>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</si>
  <si>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</si>
  <si>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</si>
  <si>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</si>
  <si>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</si>
  <si>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</si>
  <si>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</si>
  <si>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</si>
  <si>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</si>
  <si>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</si>
  <si>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</si>
  <si>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</si>
  <si>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</si>
  <si>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</si>
  <si>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</si>
  <si>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</si>
  <si>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</si>
  <si>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</si>
  <si>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</si>
  <si>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</si>
  <si>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</si>
  <si>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</si>
  <si>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</si>
  <si>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</si>
  <si>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</si>
  <si>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</si>
  <si>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</si>
  <si>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</si>
  <si>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</si>
  <si>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</si>
  <si>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</si>
  <si>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</si>
  <si>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</si>
  <si>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</si>
  <si>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</si>
  <si>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</si>
  <si>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</si>
  <si>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</si>
  <si>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</si>
  <si>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</si>
  <si>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</si>
  <si>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</si>
  <si>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</si>
  <si>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</si>
  <si>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</si>
  <si>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</si>
  <si>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</si>
  <si>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</si>
  <si>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</si>
  <si>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</si>
  <si>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</si>
  <si>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</si>
  <si>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</si>
  <si>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</si>
  <si>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</si>
  <si>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</si>
  <si>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</si>
  <si>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</si>
  <si>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</si>
  <si>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</si>
  <si>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</si>
  <si>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</si>
  <si>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</si>
  <si>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</si>
  <si>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</si>
  <si>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</si>
  <si>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</si>
  <si>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</si>
  <si>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</si>
  <si>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</si>
  <si>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</si>
  <si>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</si>
  <si>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</si>
  <si>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</si>
  <si>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</si>
  <si>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</si>
  <si>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</si>
  <si>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</si>
  <si>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</si>
  <si>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</si>
  <si>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</si>
  <si>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</si>
  <si>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</si>
  <si>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</si>
  <si>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</si>
  <si>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</si>
  <si>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</si>
  <si>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</si>
  <si>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</si>
  <si>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</si>
  <si>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</si>
  <si>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</si>
  <si>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</si>
  <si>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</si>
  <si>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</si>
  <si>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</si>
  <si>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</si>
  <si>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</si>
  <si>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</si>
  <si>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</si>
  <si>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</si>
  <si>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</si>
  <si>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</si>
  <si>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</si>
  <si>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</si>
  <si>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</si>
  <si>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</si>
  <si>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</si>
  <si>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</si>
  <si>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</si>
  <si>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</si>
  <si>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</si>
  <si>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</si>
  <si>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</si>
  <si>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</si>
  <si>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</si>
  <si>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</si>
  <si>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</si>
  <si>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</si>
  <si>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</si>
  <si>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</si>
  <si>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</si>
  <si>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</si>
  <si>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</si>
  <si>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</si>
  <si>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</si>
  <si>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</si>
  <si>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</si>
  <si>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</si>
  <si>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</si>
  <si>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</si>
  <si>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</si>
  <si>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</si>
  <si>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</si>
  <si>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</si>
  <si>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</si>
  <si>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</si>
  <si>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</si>
  <si>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</si>
  <si>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</si>
  <si>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</si>
  <si>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</si>
  <si>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</si>
  <si>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</si>
  <si>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</si>
  <si>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</si>
  <si>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</si>
  <si>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</si>
  <si>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</si>
  <si>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</si>
  <si>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</si>
  <si>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</si>
  <si>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</si>
  <si>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</si>
  <si>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</si>
  <si>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</si>
  <si>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</si>
  <si>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</si>
  <si>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</si>
  <si>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</si>
  <si>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</si>
  <si>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</si>
  <si>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</si>
  <si>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</si>
  <si>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</si>
  <si>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</si>
  <si>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</si>
  <si>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</si>
  <si>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</si>
  <si>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</si>
  <si>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</si>
  <si>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</si>
  <si>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</si>
  <si>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</si>
  <si>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</si>
  <si>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</si>
  <si>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</si>
  <si>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</si>
  <si>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</si>
  <si>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</si>
  <si>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</si>
  <si>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</si>
  <si>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</si>
  <si>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</si>
  <si>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</si>
  <si>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</si>
  <si>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</si>
  <si>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</si>
  <si>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</si>
  <si>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</si>
  <si>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</si>
  <si>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</si>
  <si>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</si>
  <si>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</si>
  <si>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</si>
  <si>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</si>
  <si>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</si>
  <si>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</si>
  <si>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</si>
  <si>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</si>
  <si>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</si>
  <si>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</si>
  <si>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</si>
  <si>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</si>
  <si>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</si>
  <si>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</si>
  <si>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</si>
  <si>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</si>
  <si>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</si>
  <si>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</si>
  <si>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</si>
  <si>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</si>
  <si>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</si>
  <si>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</si>
  <si>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</si>
  <si>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</si>
  <si>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</si>
  <si>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</si>
  <si>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</si>
  <si>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</si>
  <si>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</si>
  <si>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</si>
  <si>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</si>
  <si>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</si>
  <si>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</si>
  <si>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</si>
  <si>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</si>
  <si>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</si>
  <si>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</si>
  <si>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</si>
  <si>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</si>
  <si>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</si>
  <si>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</si>
  <si>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</si>
  <si>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</si>
  <si>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</si>
  <si>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</si>
  <si>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</si>
  <si>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</si>
  <si>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</si>
  <si>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</si>
  <si>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</si>
  <si>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</si>
  <si>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</si>
  <si>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</si>
  <si>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</si>
  <si>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</si>
  <si>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</si>
  <si>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</si>
  <si>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</si>
  <si>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</si>
  <si>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</si>
  <si>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</si>
  <si>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</si>
  <si>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</si>
  <si>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</si>
  <si>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</si>
  <si>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</si>
  <si>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</si>
  <si>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</si>
  <si>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</si>
  <si>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</si>
  <si>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</si>
  <si>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</si>
  <si>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</si>
  <si>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</si>
  <si>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</si>
  <si>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</si>
  <si>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</si>
  <si>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</si>
  <si>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</si>
  <si>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</si>
  <si>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</si>
  <si>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</si>
  <si>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</si>
  <si>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</si>
  <si>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</si>
  <si>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</si>
  <si>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</si>
  <si>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</si>
  <si>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</si>
  <si>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</si>
  <si>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</si>
  <si>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</si>
  <si>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</si>
  <si>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</si>
  <si>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</si>
  <si>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</si>
  <si>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</si>
  <si>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</si>
  <si>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</si>
  <si>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</si>
  <si>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</si>
  <si>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</si>
  <si>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</si>
  <si>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</si>
  <si>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</si>
  <si>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</si>
  <si>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</si>
  <si>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</si>
  <si>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</si>
  <si>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</si>
  <si>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</si>
  <si>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</si>
  <si>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</si>
  <si>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</si>
  <si>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</si>
  <si>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</si>
  <si>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</si>
  <si>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</si>
  <si>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</si>
  <si>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</si>
  <si>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</si>
  <si>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</si>
  <si>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</si>
  <si>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</si>
  <si>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</si>
  <si>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</si>
  <si>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</si>
  <si>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</si>
  <si>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</si>
  <si>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</si>
  <si>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</si>
  <si>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</si>
  <si>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</si>
  <si>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</si>
  <si>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</si>
  <si>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</si>
  <si>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</si>
  <si>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</si>
  <si>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</si>
  <si>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</si>
  <si>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</si>
  <si>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</si>
  <si>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</si>
  <si>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</si>
  <si>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</si>
  <si>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</si>
  <si>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</si>
  <si>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</si>
  <si>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</si>
  <si>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</si>
  <si>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</si>
  <si>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</si>
  <si>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</si>
  <si>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</si>
  <si>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</si>
  <si>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</si>
  <si>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</si>
  <si>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</si>
  <si>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</si>
  <si>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</si>
  <si>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</si>
  <si>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</si>
  <si>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</si>
  <si>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</si>
  <si>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</si>
  <si>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</si>
  <si>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</si>
  <si>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</si>
  <si>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</si>
  <si>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</si>
  <si>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</si>
  <si>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</si>
  <si>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</si>
  <si>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</si>
  <si>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</si>
  <si>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</si>
  <si>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</si>
  <si>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</si>
  <si>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</si>
  <si>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</si>
  <si>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</si>
  <si>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</si>
  <si>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</si>
  <si>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</si>
  <si>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</si>
  <si>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</si>
  <si>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</si>
  <si>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</si>
  <si>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</si>
  <si>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</si>
  <si>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</si>
  <si>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</si>
  <si>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</si>
  <si>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</si>
  <si>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</si>
  <si>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</si>
  <si>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</si>
  <si>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</si>
  <si>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</si>
  <si>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</si>
  <si>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</si>
  <si>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</si>
  <si>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</si>
  <si>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</si>
  <si>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</si>
  <si>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</si>
  <si>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</si>
  <si>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</si>
  <si>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</si>
  <si>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</si>
  <si>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</si>
  <si>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</si>
  <si>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</si>
  <si>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</si>
  <si>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</si>
  <si>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</si>
  <si>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</si>
  <si>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</si>
  <si>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</si>
  <si>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</si>
  <si>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</si>
  <si>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</si>
  <si>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</si>
  <si>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</si>
  <si>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</si>
  <si>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</si>
  <si>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</si>
  <si>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</si>
  <si>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</si>
  <si>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</si>
  <si>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</si>
  <si>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</si>
  <si>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</si>
  <si>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</si>
  <si>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</si>
  <si>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</si>
  <si>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</si>
  <si>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</si>
  <si>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</si>
  <si>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</si>
  <si>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</si>
  <si>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</si>
  <si>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</si>
  <si>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</si>
  <si>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</si>
  <si>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</si>
  <si>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</si>
  <si>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</si>
  <si>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</si>
  <si>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</si>
  <si>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</si>
  <si>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</si>
  <si>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</si>
  <si>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</si>
  <si>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</si>
  <si>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</si>
  <si>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</si>
  <si>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</si>
  <si>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</si>
  <si>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</si>
  <si>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</si>
  <si>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</si>
  <si>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</si>
  <si>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</si>
  <si>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</si>
  <si>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</si>
  <si>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</si>
  <si>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</si>
  <si>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</si>
  <si>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</si>
  <si>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</si>
  <si>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</si>
  <si>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</si>
  <si>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</si>
  <si>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</si>
  <si>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</si>
  <si>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</si>
  <si>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</si>
  <si>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</si>
  <si>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</si>
  <si>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</si>
  <si>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</si>
  <si>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</si>
  <si>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</si>
  <si>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</si>
  <si>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</si>
  <si>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</si>
  <si>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</si>
  <si>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</si>
  <si>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</si>
  <si>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</si>
  <si>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</si>
  <si>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</si>
  <si>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</si>
  <si>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</si>
  <si>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</si>
  <si>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</si>
  <si>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</si>
  <si>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</si>
  <si>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</si>
  <si>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</si>
  <si>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</si>
  <si>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</si>
  <si>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</si>
  <si>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</si>
  <si>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</si>
  <si>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</si>
  <si>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</si>
  <si>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</si>
  <si>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</si>
  <si>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</si>
  <si>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</si>
  <si>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</si>
  <si>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</si>
  <si>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</si>
  <si>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</si>
  <si>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</si>
  <si>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</si>
  <si>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</si>
  <si>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</si>
  <si>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</si>
  <si>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</si>
  <si>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</si>
  <si>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</si>
  <si>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</si>
  <si>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</si>
  <si>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</si>
  <si>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</si>
  <si>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</si>
  <si>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</si>
  <si>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</si>
  <si>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</si>
  <si>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</si>
  <si>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</si>
  <si>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</si>
  <si>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</si>
  <si>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</si>
  <si>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</si>
  <si>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</si>
  <si>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</si>
  <si>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</si>
  <si>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</si>
  <si>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</si>
  <si>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</si>
  <si>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</si>
  <si>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</si>
  <si>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</si>
  <si>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</si>
  <si>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</si>
  <si>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</si>
  <si>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</si>
  <si>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</si>
  <si>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</si>
  <si>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</si>
  <si>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</si>
  <si>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</si>
  <si>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</si>
  <si>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</si>
  <si>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</si>
  <si>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</si>
  <si>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</si>
  <si>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</si>
  <si>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</si>
  <si>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</si>
  <si>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</si>
  <si>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</si>
  <si>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</si>
  <si>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</si>
  <si>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</si>
  <si>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</si>
  <si>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</si>
  <si>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</si>
  <si>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</si>
  <si>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</si>
  <si>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</si>
  <si>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</si>
  <si>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</si>
  <si>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</si>
  <si>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</si>
  <si>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</si>
  <si>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</si>
  <si>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</si>
  <si>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</si>
  <si>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</si>
  <si>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</si>
  <si>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</si>
  <si>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</si>
  <si>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</si>
  <si>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</si>
  <si>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</si>
  <si>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</si>
  <si>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</si>
  <si>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</si>
  <si>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</si>
  <si>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</si>
  <si>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</si>
  <si>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</si>
  <si>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</si>
  <si>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</si>
  <si>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</si>
  <si>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</si>
  <si>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</si>
  <si>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</si>
  <si>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</si>
  <si>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</si>
  <si>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</si>
  <si>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</si>
  <si>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</si>
  <si>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</si>
  <si>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</si>
  <si>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</si>
  <si>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</si>
  <si>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</si>
  <si>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</si>
  <si>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</si>
  <si>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</si>
  <si>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</si>
  <si>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</si>
  <si>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</si>
  <si>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</si>
  <si>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</si>
  <si>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</si>
  <si>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</si>
  <si>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</si>
  <si>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</si>
  <si>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</si>
  <si>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</si>
  <si>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</si>
  <si>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</si>
  <si>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</si>
  <si>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</si>
  <si>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</si>
  <si>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</si>
  <si>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</si>
  <si>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</si>
  <si>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</si>
  <si>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</si>
  <si>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</si>
  <si>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</si>
  <si>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</si>
  <si>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</si>
  <si>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</si>
  <si>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</si>
  <si>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</si>
  <si>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</si>
  <si>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</si>
  <si>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</si>
  <si>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</si>
  <si>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</si>
  <si>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</si>
  <si>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</si>
  <si>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</si>
  <si>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</si>
  <si>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</si>
  <si>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</si>
  <si>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</si>
  <si>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</si>
  <si>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</si>
  <si>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</si>
  <si>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</si>
  <si>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</si>
  <si>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</si>
  <si>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</si>
  <si>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</si>
  <si>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</si>
  <si>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</si>
  <si>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</si>
  <si>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</si>
  <si>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</si>
  <si>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</si>
  <si>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</si>
  <si>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</si>
  <si>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</si>
  <si>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</si>
  <si>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</si>
  <si>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</si>
  <si>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</si>
  <si>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</si>
  <si>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</si>
  <si>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</si>
  <si>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</si>
  <si>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</si>
  <si>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</si>
  <si>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</si>
  <si>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</si>
  <si>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</si>
  <si>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</si>
  <si>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</si>
  <si>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</si>
  <si>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</si>
  <si>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</si>
  <si>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</si>
  <si>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</si>
  <si>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</si>
  <si>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</si>
  <si>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</si>
  <si>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</si>
  <si>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</si>
  <si>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</si>
  <si>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</si>
  <si>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</si>
  <si>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</si>
  <si>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</si>
  <si>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</si>
  <si>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</si>
  <si>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</si>
  <si>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</si>
  <si>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</si>
  <si>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</si>
  <si>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</si>
  <si>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</si>
  <si>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</si>
  <si>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</si>
  <si>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</si>
  <si>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</si>
  <si>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</si>
  <si>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</si>
  <si>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</si>
  <si>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</si>
  <si>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</si>
  <si>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</si>
  <si>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</si>
  <si>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</si>
  <si>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</si>
  <si>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</si>
  <si>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</si>
  <si>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</si>
  <si>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</si>
  <si>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</si>
  <si>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</si>
  <si>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</si>
  <si>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</si>
  <si>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</si>
  <si>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</si>
  <si>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</si>
  <si>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</si>
  <si>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</si>
  <si>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</si>
  <si>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</si>
  <si>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</si>
  <si>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</si>
  <si>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</si>
  <si>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</si>
  <si>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</si>
  <si>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</si>
  <si>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</si>
  <si>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</si>
  <si>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</si>
  <si>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</si>
  <si>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</si>
  <si>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</si>
  <si>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</si>
  <si>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</si>
  <si>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</si>
  <si>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</si>
  <si>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</si>
  <si>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</si>
  <si>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</si>
  <si>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</si>
  <si>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</si>
  <si>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</si>
  <si>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</si>
  <si>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</si>
  <si>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</si>
  <si>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</si>
  <si>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</si>
  <si>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</si>
  <si>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</si>
  <si>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</si>
  <si>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</si>
  <si>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</si>
  <si>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</si>
  <si>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</si>
  <si>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</si>
  <si>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</si>
  <si>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</si>
  <si>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</si>
  <si>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</si>
  <si>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</si>
  <si>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</si>
  <si>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</si>
  <si>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</si>
  <si>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</si>
  <si>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</si>
  <si>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</si>
  <si>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</si>
  <si>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</si>
  <si>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</si>
  <si>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</si>
  <si>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</si>
  <si>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</si>
  <si>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</si>
  <si>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</si>
  <si>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</si>
  <si>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</si>
  <si>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</si>
  <si>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</si>
  <si>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</si>
  <si>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</si>
  <si>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</si>
  <si>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</si>
  <si>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</si>
  <si>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</si>
  <si>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</si>
  <si>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</si>
  <si>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</si>
  <si>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</si>
  <si>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</si>
  <si>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</si>
  <si>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</si>
  <si>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</si>
  <si>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</si>
  <si>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</si>
  <si>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</si>
  <si>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</si>
  <si>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</si>
  <si>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</si>
  <si>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</si>
  <si>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</si>
  <si>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</si>
  <si>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</si>
  <si>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</si>
  <si>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</si>
  <si>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</si>
  <si>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</si>
  <si>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</si>
  <si>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</si>
  <si>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</si>
  <si>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</si>
  <si>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</si>
  <si>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</si>
  <si>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</si>
  <si>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</si>
  <si>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</si>
  <si>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</si>
  <si>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</si>
  <si>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</si>
  <si>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</si>
  <si>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</si>
  <si>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</si>
  <si>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</si>
  <si>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</si>
  <si>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</si>
  <si>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</si>
  <si>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</si>
  <si>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</si>
  <si>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</si>
  <si>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</si>
  <si>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</si>
  <si>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</si>
  <si>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</si>
  <si>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</si>
  <si>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</si>
  <si>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</si>
  <si>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</si>
  <si>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</si>
  <si>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</si>
  <si>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</si>
  <si>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</si>
  <si>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</si>
  <si>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</si>
  <si>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</si>
  <si>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</si>
  <si>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</si>
  <si>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</si>
  <si>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</si>
  <si>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</si>
  <si>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</si>
  <si>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</si>
  <si>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</si>
  <si>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</si>
  <si>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</si>
  <si>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</si>
  <si>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</si>
  <si>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</si>
  <si>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</si>
  <si>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</si>
  <si>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</si>
  <si>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</si>
  <si>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</si>
  <si>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</si>
  <si>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</si>
  <si>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</si>
  <si>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</si>
  <si>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</si>
  <si>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</si>
  <si>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</si>
  <si>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</si>
  <si>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</si>
  <si>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</si>
  <si>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</si>
  <si>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</si>
  <si>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</si>
  <si>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</si>
  <si>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</si>
  <si>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</si>
  <si>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</si>
  <si>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</si>
  <si>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</si>
  <si>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</si>
  <si>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</si>
  <si>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</si>
  <si>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</si>
  <si>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</si>
  <si>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</si>
  <si>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</si>
  <si>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</si>
  <si>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</si>
  <si>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</si>
  <si>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</si>
  <si>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</si>
  <si>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</si>
  <si>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</si>
  <si>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</si>
  <si>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</si>
  <si>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</si>
  <si>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</si>
  <si>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</si>
  <si>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</si>
  <si>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</si>
  <si>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</si>
  <si>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</si>
  <si>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</si>
  <si>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</si>
  <si>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</si>
  <si>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</si>
  <si>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</si>
  <si>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</si>
  <si>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</si>
  <si>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</si>
  <si>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</si>
  <si>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</si>
  <si>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</si>
  <si>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</si>
  <si>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</si>
  <si>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</si>
  <si>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</si>
  <si>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</si>
  <si>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</si>
  <si>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</si>
  <si>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</si>
  <si>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</si>
  <si>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</si>
  <si>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</si>
  <si>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</si>
  <si>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</si>
  <si>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</si>
  <si>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</si>
  <si>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</si>
  <si>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</si>
  <si>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</si>
  <si>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</si>
  <si>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</si>
  <si>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</si>
  <si>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</si>
  <si>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</si>
  <si>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</si>
  <si>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</si>
  <si>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</si>
  <si>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</si>
  <si>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</si>
  <si>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</si>
  <si>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</si>
  <si>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</si>
  <si>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</si>
  <si>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</si>
  <si>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</si>
  <si>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</si>
  <si>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</si>
  <si>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</si>
  <si>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</si>
  <si>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</si>
  <si>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</si>
  <si>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</si>
  <si>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</si>
  <si>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</si>
  <si>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</si>
  <si>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</si>
  <si>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</si>
  <si>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</si>
  <si>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</si>
  <si>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</si>
  <si>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</si>
  <si>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</si>
  <si>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</si>
  <si>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</si>
  <si>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</si>
  <si>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</si>
  <si>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</si>
  <si>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</si>
  <si>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</si>
  <si>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</si>
  <si>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</si>
  <si>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</si>
  <si>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</si>
  <si>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</si>
  <si>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</si>
  <si>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</si>
  <si>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</si>
  <si>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</si>
  <si>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</si>
  <si>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</si>
  <si>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</si>
  <si>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</si>
  <si>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</si>
  <si>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</si>
  <si>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</si>
  <si>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</si>
  <si>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</si>
  <si>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</si>
  <si>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</si>
  <si>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</si>
  <si>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</si>
  <si>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</si>
  <si>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</si>
  <si>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</si>
  <si>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</si>
  <si>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</si>
  <si>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</si>
  <si>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</si>
  <si>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</si>
  <si>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</si>
  <si>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</si>
  <si>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</si>
  <si>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</si>
  <si>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</si>
  <si>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</si>
  <si>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</si>
  <si>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</si>
  <si>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</si>
  <si>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</si>
  <si>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</si>
  <si>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</si>
  <si>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</si>
  <si>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</si>
  <si>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</si>
  <si>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</si>
  <si>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</si>
  <si>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</si>
  <si>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</si>
  <si>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</si>
  <si>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</si>
  <si>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</si>
  <si>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</si>
  <si>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</si>
  <si>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</si>
  <si>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</si>
  <si>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</si>
  <si>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</si>
  <si>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</si>
  <si>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</si>
  <si>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</si>
  <si>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</si>
  <si>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</si>
  <si>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</si>
  <si>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</si>
  <si>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</si>
  <si>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</si>
  <si>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</si>
  <si>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</si>
  <si>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</si>
  <si>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</si>
  <si>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</si>
  <si>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</si>
  <si>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</si>
  <si>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</si>
  <si>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</si>
  <si>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</si>
  <si>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</si>
  <si>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</si>
  <si>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</si>
  <si>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</si>
  <si>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</si>
  <si>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</si>
  <si>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</si>
  <si>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</si>
  <si>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</si>
  <si>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</si>
  <si>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</si>
  <si>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</si>
  <si>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</si>
  <si>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</si>
  <si>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</si>
  <si>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</si>
  <si>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</si>
  <si>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</si>
  <si>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</si>
  <si>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</si>
  <si>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</si>
  <si>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</si>
  <si>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</si>
  <si>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</si>
  <si>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</si>
  <si>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</si>
  <si>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</si>
  <si>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</si>
  <si>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</si>
  <si>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</si>
  <si>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</si>
  <si>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</si>
  <si>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</si>
  <si>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</si>
  <si>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</si>
  <si>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</si>
  <si>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</si>
  <si>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</si>
  <si>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</si>
  <si>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</si>
  <si>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</si>
  <si>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</si>
  <si>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</si>
  <si>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</si>
  <si>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</si>
  <si>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</si>
  <si>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</si>
  <si>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</si>
  <si>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</si>
  <si>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</si>
  <si>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</si>
  <si>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</si>
  <si>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</si>
  <si>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</si>
  <si>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</si>
  <si>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</si>
  <si>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</si>
  <si>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</si>
  <si>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</si>
  <si>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</si>
  <si>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</si>
  <si>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</si>
  <si>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</si>
  <si>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</si>
  <si>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</si>
  <si>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</si>
  <si>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</si>
  <si>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</si>
  <si>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</si>
  <si>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</si>
  <si>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</si>
  <si>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</si>
  <si>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</si>
  <si>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</si>
  <si>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</si>
  <si>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</si>
  <si>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</si>
  <si>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</si>
  <si>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</si>
  <si>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</si>
  <si>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</si>
  <si>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</si>
  <si>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</si>
  <si>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</si>
  <si>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</si>
  <si>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</si>
  <si>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</si>
  <si>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</si>
  <si>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</si>
  <si>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</si>
  <si>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</si>
  <si>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</si>
  <si>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</si>
  <si>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</si>
  <si>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</si>
  <si>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</si>
  <si>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</si>
  <si>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</si>
  <si>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</si>
  <si>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</si>
  <si>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</si>
  <si>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</si>
  <si>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</si>
  <si>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</si>
  <si>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</si>
  <si>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</si>
  <si>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</si>
  <si>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</si>
  <si>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</si>
  <si>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</si>
  <si>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</si>
  <si>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</si>
  <si>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</si>
  <si>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</si>
  <si>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</si>
  <si>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</si>
  <si>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</si>
  <si>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</si>
  <si>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</si>
  <si>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</si>
  <si>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</si>
  <si>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</si>
  <si>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</si>
  <si>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</si>
  <si>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</si>
  <si>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</si>
  <si>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</si>
  <si>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</si>
  <si>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</si>
  <si>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</si>
  <si>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</si>
  <si>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</si>
  <si>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</si>
  <si>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</si>
  <si>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</si>
  <si>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</si>
  <si>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</si>
  <si>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</si>
  <si>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</si>
  <si>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</si>
  <si>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</si>
  <si>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</si>
  <si>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</si>
  <si>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</si>
  <si>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</si>
  <si>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</si>
  <si>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</si>
  <si>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</si>
  <si>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</si>
  <si>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</si>
  <si>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</si>
  <si>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</si>
  <si>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</si>
  <si>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</si>
  <si>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</si>
  <si>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</si>
  <si>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</si>
  <si>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</si>
  <si>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</si>
  <si>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</si>
  <si>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</si>
  <si>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</si>
  <si>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</si>
  <si>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</si>
  <si>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</si>
  <si>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</si>
  <si>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</si>
  <si>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</si>
  <si>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</si>
  <si>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</si>
  <si>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</si>
  <si>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</si>
  <si>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</si>
  <si>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</si>
  <si>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</si>
  <si>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</si>
  <si>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</si>
  <si>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</si>
  <si>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</si>
  <si>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</si>
  <si>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</si>
  <si>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</si>
  <si>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</si>
  <si>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</si>
  <si>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</si>
  <si>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</si>
  <si>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</si>
  <si>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</si>
  <si>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</si>
  <si>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</si>
  <si>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</si>
  <si>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</si>
  <si>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</si>
  <si>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</si>
  <si>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</si>
  <si>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</si>
  <si>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</si>
  <si>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</si>
  <si>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</si>
  <si>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</si>
  <si>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</si>
  <si>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</si>
  <si>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</si>
  <si>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</si>
  <si>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</si>
  <si>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</si>
  <si>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</si>
  <si>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</si>
  <si>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</si>
  <si>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</si>
  <si>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</si>
  <si>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</si>
  <si>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</si>
  <si>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</si>
  <si>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</si>
  <si>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</si>
  <si>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</si>
  <si>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</si>
  <si>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</si>
  <si>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</si>
  <si>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</si>
  <si>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</si>
  <si>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</si>
  <si>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</si>
  <si>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</si>
  <si>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</si>
  <si>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</si>
  <si>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</si>
  <si>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</si>
  <si>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</si>
  <si>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</si>
  <si>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</si>
  <si>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</si>
  <si>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</si>
  <si>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</si>
  <si>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</si>
  <si>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</si>
  <si>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</si>
  <si>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</si>
  <si>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</si>
  <si>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</si>
  <si>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</si>
  <si>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</si>
  <si>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</si>
  <si>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</si>
  <si>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</si>
  <si>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</si>
  <si>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</si>
  <si>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</si>
  <si>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</si>
  <si>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</si>
  <si>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</si>
  <si>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</si>
  <si>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</si>
  <si>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</si>
  <si>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</si>
  <si>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</si>
  <si>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</si>
  <si>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</si>
  <si>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</si>
  <si>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</si>
  <si>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</si>
  <si>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</si>
  <si>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</si>
  <si>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</si>
  <si>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</si>
  <si>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</si>
  <si>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</si>
  <si>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</si>
  <si>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</si>
  <si>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</si>
  <si>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</si>
  <si>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</si>
  <si>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</si>
  <si>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</si>
  <si>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</si>
  <si>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</si>
  <si>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</si>
  <si>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</si>
  <si>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</si>
  <si>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</si>
  <si>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</si>
  <si>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</si>
  <si>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</si>
  <si>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</si>
  <si>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</si>
  <si>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</si>
  <si>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</si>
  <si>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</si>
  <si>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</si>
  <si>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</si>
  <si>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</si>
  <si>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</si>
  <si>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</si>
  <si>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</si>
  <si>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</si>
  <si>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</si>
  <si>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</si>
  <si>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</si>
  <si>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</si>
  <si>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</si>
  <si>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</si>
  <si>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</si>
  <si>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</si>
  <si>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</si>
  <si>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</si>
  <si>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</si>
  <si>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</si>
  <si>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</si>
  <si>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</si>
  <si>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</si>
  <si>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</si>
  <si>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</si>
  <si>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</si>
  <si>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</si>
  <si>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</si>
  <si>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</si>
  <si>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</si>
  <si>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</si>
  <si>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</si>
  <si>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</si>
  <si>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</si>
  <si>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</si>
  <si>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</si>
  <si>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</si>
  <si>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</si>
  <si>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</si>
  <si>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</si>
  <si>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</si>
  <si>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</si>
  <si>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</si>
  <si>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</si>
  <si>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</si>
  <si>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</si>
  <si>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</si>
  <si>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</si>
  <si>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</si>
  <si>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</si>
  <si>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</si>
  <si>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</si>
  <si>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</si>
  <si>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</si>
  <si>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</si>
  <si>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</si>
  <si>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</si>
  <si>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</si>
  <si>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</si>
  <si>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</si>
  <si>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</si>
  <si>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</si>
  <si>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</si>
  <si>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</si>
  <si>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</si>
  <si>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</si>
  <si>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</si>
  <si>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</si>
  <si>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</si>
  <si>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</si>
  <si>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</si>
  <si>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</si>
  <si>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</si>
  <si>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</si>
  <si>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</si>
  <si>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</si>
  <si>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</si>
  <si>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</si>
  <si>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</si>
  <si>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</si>
  <si>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</si>
  <si>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</si>
  <si>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</si>
  <si>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</si>
  <si>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</si>
  <si>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</si>
  <si>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</si>
  <si>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</si>
  <si>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</si>
  <si>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</si>
  <si>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</si>
  <si>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</si>
  <si>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</si>
  <si>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</si>
  <si>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</si>
  <si>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</si>
  <si>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</si>
  <si>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</si>
  <si>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</si>
  <si>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</si>
  <si>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</si>
  <si>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</si>
  <si>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</si>
  <si>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</si>
  <si>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</si>
  <si>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</si>
  <si>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</si>
  <si>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</si>
  <si>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</si>
  <si>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</si>
  <si>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</si>
  <si>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</si>
  <si>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</si>
  <si>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</si>
  <si>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</si>
  <si>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</si>
  <si>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</si>
  <si>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</si>
  <si>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</si>
  <si>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</si>
  <si>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</si>
  <si>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</si>
  <si>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</si>
  <si>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</si>
  <si>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</si>
  <si>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</si>
  <si>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</si>
  <si>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</si>
  <si>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</si>
  <si>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</si>
  <si>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</si>
  <si>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</si>
  <si>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</si>
  <si>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</si>
  <si>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</si>
  <si>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</si>
  <si>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</si>
  <si>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</si>
  <si>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</si>
  <si>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</si>
  <si>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</si>
  <si>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</si>
  <si>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</si>
  <si>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</si>
  <si>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</si>
  <si>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</si>
  <si>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</si>
  <si>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</si>
  <si>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</si>
  <si>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</si>
  <si>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</si>
  <si>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</si>
  <si>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</si>
  <si>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</si>
  <si>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</si>
  <si>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</si>
  <si>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</si>
  <si>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</si>
  <si>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</si>
  <si>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</si>
  <si>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</si>
  <si>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</si>
  <si>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</si>
  <si>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</si>
  <si>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</si>
  <si>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</si>
  <si>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</si>
  <si>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</si>
  <si>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</si>
  <si>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</si>
  <si>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</si>
  <si>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</si>
  <si>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</si>
  <si>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</si>
  <si>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</si>
  <si>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</si>
  <si>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</si>
  <si>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</si>
  <si>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</si>
  <si>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</si>
  <si>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</si>
  <si>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</si>
  <si>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</si>
  <si>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</si>
  <si>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</si>
  <si>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</si>
  <si>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</si>
  <si>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</si>
  <si>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</si>
  <si>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</si>
  <si>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</si>
  <si>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</si>
  <si>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</si>
  <si>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</si>
  <si>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</si>
  <si>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</si>
  <si>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</si>
  <si>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</si>
  <si>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</si>
  <si>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</si>
  <si>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</si>
  <si>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</si>
  <si>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</si>
  <si>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</si>
  <si>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</si>
  <si>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</si>
  <si>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</si>
  <si>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</si>
  <si>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</si>
  <si>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</si>
  <si>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</si>
  <si>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</si>
  <si>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</si>
  <si>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</si>
  <si>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</si>
  <si>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</si>
  <si>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</si>
  <si>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</si>
  <si>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</si>
  <si>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</si>
  <si>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</si>
  <si>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</si>
  <si>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</si>
  <si>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</si>
  <si>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</si>
  <si>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</si>
  <si>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</si>
  <si>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</si>
  <si>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</si>
  <si>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</si>
  <si>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</si>
  <si>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</si>
  <si>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</si>
  <si>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</si>
  <si>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</si>
  <si>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</si>
  <si>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</si>
  <si>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</si>
  <si>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</si>
  <si>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</si>
  <si>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</si>
  <si>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</si>
  <si>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</si>
  <si>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</si>
  <si>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</si>
  <si>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</si>
  <si>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</si>
  <si>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</si>
  <si>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</si>
  <si>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</si>
  <si>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</si>
  <si>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</si>
  <si>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</si>
  <si>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</si>
  <si>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</si>
  <si>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</si>
  <si>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</si>
  <si>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</si>
  <si>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</si>
  <si>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</si>
  <si>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</si>
  <si>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</si>
  <si>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</si>
  <si>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</si>
  <si>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</si>
  <si>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</si>
  <si>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</si>
  <si>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</si>
  <si>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</si>
  <si>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</si>
  <si>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</si>
  <si>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</si>
  <si>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</si>
  <si>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</si>
  <si>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</si>
  <si>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</si>
  <si>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</si>
  <si>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</si>
  <si>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</si>
  <si>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</si>
  <si>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</si>
  <si>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</si>
  <si>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</si>
  <si>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</si>
  <si>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</si>
  <si>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</si>
  <si>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</si>
  <si>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</si>
  <si>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</si>
  <si>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</si>
  <si>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</si>
  <si>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</si>
  <si>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</si>
  <si>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</si>
  <si>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</si>
  <si>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</si>
  <si>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</si>
  <si>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</si>
  <si>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</si>
  <si>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</si>
  <si>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</si>
  <si>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</si>
  <si>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</si>
  <si>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</si>
  <si>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</si>
  <si>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</si>
  <si>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</si>
  <si>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</si>
  <si>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</si>
  <si>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</si>
  <si>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</si>
  <si>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</si>
  <si>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</si>
  <si>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</si>
  <si>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</si>
  <si>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</si>
  <si>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</si>
  <si>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</si>
  <si>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</si>
  <si>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</si>
  <si>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</si>
  <si>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</si>
  <si>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</si>
  <si>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</si>
  <si>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</si>
  <si>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</si>
  <si>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</si>
  <si>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</si>
  <si>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</si>
  <si>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</si>
  <si>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</si>
  <si>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</si>
  <si>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</si>
  <si>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</si>
  <si>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</si>
  <si>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</si>
  <si>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</si>
  <si>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</si>
  <si>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</si>
  <si>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</si>
  <si>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</si>
  <si>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</si>
  <si>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</si>
  <si>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</si>
  <si>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</si>
  <si>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</si>
  <si>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</si>
  <si>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</si>
  <si>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</si>
  <si>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</si>
  <si>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</si>
  <si>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</si>
  <si>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</si>
  <si>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</si>
  <si>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</si>
  <si>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</si>
  <si>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</si>
  <si>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</si>
  <si>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</si>
  <si>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</si>
  <si>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</si>
  <si>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</si>
  <si>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</si>
  <si>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</si>
  <si>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</si>
  <si>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</si>
  <si>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</si>
  <si>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</si>
  <si>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</si>
  <si>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</si>
  <si>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</si>
  <si>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</si>
  <si>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</si>
  <si>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</si>
  <si>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</si>
  <si>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</si>
  <si>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</si>
  <si>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</si>
  <si>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</si>
  <si>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</si>
  <si>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</si>
  <si>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</si>
  <si>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</si>
  <si>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</si>
  <si>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</si>
  <si>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</si>
  <si>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</si>
  <si>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</si>
  <si>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</si>
  <si>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</si>
  <si>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</si>
  <si>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</si>
  <si>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</si>
  <si>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</si>
  <si>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</si>
  <si>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</si>
  <si>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</si>
  <si>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</si>
  <si>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</si>
  <si>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</si>
  <si>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</si>
  <si>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</si>
  <si>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</si>
  <si>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</si>
  <si>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</si>
  <si>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</si>
  <si>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</si>
  <si>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</si>
  <si>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</si>
  <si>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</si>
  <si>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</si>
  <si>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</si>
  <si>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</si>
  <si>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</si>
  <si>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</si>
  <si>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</si>
  <si>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</si>
  <si>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</si>
  <si>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</si>
  <si>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</si>
  <si>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</si>
  <si>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</si>
  <si>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</si>
  <si>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</si>
  <si>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</si>
  <si>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</si>
  <si>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</si>
  <si>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</si>
  <si>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</si>
  <si>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</si>
  <si>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</si>
  <si>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</si>
  <si>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</si>
  <si>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</si>
  <si>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</si>
  <si>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</si>
  <si>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</si>
  <si>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</si>
  <si>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</si>
  <si>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</si>
  <si>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</si>
  <si>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</si>
  <si>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</si>
  <si>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</si>
  <si>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</si>
  <si>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</si>
  <si>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</si>
  <si>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</si>
  <si>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</si>
  <si>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</si>
  <si>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</si>
  <si>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</si>
  <si>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</si>
  <si>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</si>
  <si>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</si>
  <si>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</si>
  <si>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</si>
  <si>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</si>
  <si>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</si>
  <si>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</si>
  <si>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</si>
  <si>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</si>
  <si>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</si>
  <si>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</si>
  <si>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</si>
  <si>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</si>
  <si>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</si>
  <si>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</si>
  <si>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</si>
  <si>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</si>
  <si>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</si>
  <si>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</si>
  <si>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</si>
  <si>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</si>
  <si>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</si>
  <si>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</si>
  <si>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</si>
  <si>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</si>
  <si>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</si>
  <si>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</si>
  <si>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</si>
  <si>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</si>
  <si>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</si>
  <si>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</si>
  <si>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</si>
  <si>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</si>
  <si>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</si>
  <si>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</si>
  <si>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</si>
  <si>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</si>
  <si>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</si>
  <si>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</si>
  <si>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</si>
  <si>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</si>
  <si>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</si>
  <si>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</si>
  <si>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</si>
  <si>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</si>
  <si>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</si>
  <si>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</si>
  <si>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</si>
  <si>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</si>
  <si>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</si>
  <si>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</si>
  <si>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</si>
  <si>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</si>
  <si>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</si>
  <si>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</si>
  <si>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</si>
  <si>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</si>
  <si>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</si>
  <si>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</si>
  <si>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</si>
  <si>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</si>
  <si>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</si>
  <si>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</si>
  <si>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</si>
  <si>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</si>
  <si>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</si>
  <si>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</si>
  <si>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</si>
  <si>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</si>
  <si>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</si>
  <si>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</si>
  <si>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</si>
  <si>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</si>
  <si>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</si>
  <si>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</si>
  <si>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</si>
  <si>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</si>
  <si>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</si>
  <si>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</si>
  <si>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</si>
  <si>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</si>
  <si>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</si>
  <si>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</si>
  <si>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</si>
  <si>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</si>
  <si>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</si>
  <si>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</si>
  <si>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</si>
  <si>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</si>
  <si>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</si>
  <si>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</si>
  <si>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</si>
  <si>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</si>
  <si>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</si>
  <si>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</si>
  <si>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</si>
  <si>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</si>
  <si>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</si>
  <si>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</si>
  <si>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</si>
  <si>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</si>
  <si>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</si>
  <si>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</si>
  <si>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</si>
  <si>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</si>
  <si>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</si>
  <si>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</si>
  <si>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</si>
  <si>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</si>
  <si>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</si>
  <si>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</si>
  <si>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</si>
  <si>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</si>
  <si>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</si>
  <si>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</si>
  <si>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</si>
  <si>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</si>
  <si>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</si>
  <si>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</si>
  <si>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</si>
  <si>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</si>
  <si>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</si>
  <si>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</si>
  <si>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</si>
  <si>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</si>
  <si>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</si>
  <si>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</si>
  <si>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</si>
  <si>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</si>
  <si>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</si>
  <si>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</si>
  <si>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</si>
  <si>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</si>
  <si>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</si>
  <si>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</si>
  <si>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</si>
  <si>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</si>
  <si>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</si>
  <si>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</si>
  <si>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</si>
  <si>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</si>
  <si>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</si>
  <si>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</si>
  <si>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</si>
  <si>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</si>
  <si>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</si>
  <si>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</si>
  <si>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</si>
  <si>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</si>
  <si>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</si>
  <si>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</si>
  <si>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</si>
  <si>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</si>
  <si>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</si>
  <si>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</si>
  <si>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</si>
  <si>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</si>
  <si>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</si>
  <si>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</si>
  <si>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</si>
  <si>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</si>
  <si>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</si>
  <si>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</si>
  <si>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</si>
  <si>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</si>
  <si>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</si>
  <si>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</si>
  <si>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</si>
  <si>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</si>
  <si>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</si>
  <si>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</si>
  <si>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</si>
  <si>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</si>
  <si>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</si>
  <si>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</si>
  <si>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</si>
  <si>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</si>
  <si>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</si>
  <si>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</si>
  <si>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</si>
  <si>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</si>
  <si>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</si>
  <si>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</si>
  <si>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</si>
  <si>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</si>
  <si>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</si>
  <si>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</si>
  <si>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</si>
  <si>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</si>
  <si>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</si>
  <si>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</si>
  <si>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</si>
  <si>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</si>
  <si>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</si>
  <si>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</si>
  <si>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</si>
  <si>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</si>
  <si>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</si>
  <si>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</si>
  <si>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</si>
  <si>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</si>
  <si>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</si>
  <si>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</si>
  <si>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</si>
  <si>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</si>
  <si>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</si>
  <si>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</si>
  <si>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</si>
  <si>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</si>
  <si>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</si>
  <si>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</si>
  <si>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</si>
  <si>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</si>
  <si>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</si>
  <si>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</si>
  <si>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</si>
  <si>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</si>
  <si>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</si>
  <si>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</si>
  <si>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</si>
  <si>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</si>
  <si>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</si>
  <si>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</si>
  <si>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</si>
  <si>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</si>
  <si>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</si>
  <si>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</si>
  <si>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</si>
  <si>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</si>
  <si>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</si>
  <si>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</si>
  <si>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</si>
  <si>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</si>
  <si>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</si>
  <si>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</si>
  <si>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</si>
  <si>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</si>
  <si>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</si>
  <si>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</si>
  <si>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</si>
  <si>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</si>
  <si>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</si>
  <si>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</si>
  <si>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</si>
  <si>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</si>
  <si>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</si>
  <si>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</si>
  <si>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</si>
  <si>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</si>
  <si>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</si>
  <si>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</si>
  <si>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</si>
  <si>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</si>
  <si>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</si>
  <si>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</si>
  <si>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</si>
  <si>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</si>
  <si>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</si>
  <si>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</si>
  <si>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</si>
  <si>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</si>
  <si>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</si>
  <si>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</si>
  <si>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</si>
  <si>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</si>
  <si>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</si>
  <si>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</si>
  <si>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</si>
  <si>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</si>
  <si>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</si>
  <si>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</si>
  <si>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</si>
  <si>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</si>
  <si>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</si>
  <si>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</si>
  <si>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</si>
  <si>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</si>
  <si>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</si>
  <si>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</si>
  <si>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</si>
  <si>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</si>
  <si>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</si>
  <si>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</si>
  <si>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</si>
  <si>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</si>
  <si>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</si>
  <si>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</si>
  <si>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</si>
  <si>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</si>
  <si>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</si>
  <si>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</si>
  <si>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</si>
  <si>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</si>
  <si>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</si>
  <si>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</si>
  <si>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</si>
  <si>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</si>
  <si>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</si>
  <si>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</si>
  <si>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</si>
  <si>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</si>
  <si>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</si>
  <si>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</si>
  <si>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</si>
  <si>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</si>
  <si>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</si>
  <si>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</si>
  <si>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</si>
  <si>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</si>
  <si>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</si>
  <si>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</si>
  <si>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</si>
  <si>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</si>
  <si>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</si>
  <si>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</si>
  <si>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</si>
  <si>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</si>
  <si>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</si>
  <si>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</si>
  <si>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</si>
  <si>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</si>
  <si>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</si>
  <si>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</si>
  <si>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</si>
  <si>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</si>
  <si>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</si>
  <si>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</si>
  <si>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</si>
  <si>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</si>
  <si>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</si>
  <si>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</si>
  <si>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</si>
  <si>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</si>
  <si>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</si>
  <si>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</si>
  <si>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</si>
  <si>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</si>
  <si>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</si>
  <si>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</si>
  <si>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</si>
  <si>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</si>
  <si>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</si>
  <si>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</si>
  <si>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</si>
  <si>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</si>
  <si>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</si>
  <si>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</si>
  <si>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</si>
  <si>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</si>
  <si>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</si>
  <si>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</si>
  <si>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</si>
  <si>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</si>
  <si>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</si>
  <si>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</si>
  <si>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</si>
  <si>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</si>
  <si>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</si>
  <si>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</si>
  <si>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</si>
  <si>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</si>
  <si>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</si>
  <si>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</si>
  <si>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</si>
  <si>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</si>
  <si>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</si>
  <si>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</si>
  <si>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</si>
  <si>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</si>
  <si>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</si>
  <si>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</si>
  <si>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</si>
  <si>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</si>
  <si>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</si>
  <si>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</si>
  <si>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</si>
  <si>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</si>
  <si>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</si>
  <si>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</si>
  <si>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</si>
  <si>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</si>
  <si>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</si>
  <si>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</si>
  <si>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</si>
  <si>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</si>
  <si>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</si>
  <si>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</si>
  <si>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</si>
  <si>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</si>
  <si>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</si>
  <si>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</si>
  <si>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</si>
  <si>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</si>
  <si>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</si>
  <si>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</si>
  <si>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</si>
  <si>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</si>
  <si>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</si>
  <si>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</si>
  <si>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</si>
  <si>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</si>
  <si>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</si>
  <si>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</si>
  <si>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</si>
  <si>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</si>
  <si>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</si>
  <si>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</si>
  <si>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</si>
  <si>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</si>
  <si>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</si>
  <si>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</si>
  <si>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</si>
  <si>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</si>
  <si>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</si>
  <si>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</si>
  <si>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</si>
  <si>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</si>
  <si>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</si>
  <si>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</si>
  <si>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</si>
  <si>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</si>
  <si>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</si>
  <si>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</si>
  <si>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</si>
  <si>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</si>
  <si>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</si>
  <si>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</si>
  <si>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</si>
  <si>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</si>
  <si>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</si>
  <si>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</si>
  <si>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</si>
  <si>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</si>
  <si>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</si>
  <si>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</si>
  <si>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</si>
  <si>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</si>
  <si>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</si>
  <si>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</si>
  <si>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</si>
  <si>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</si>
  <si>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</si>
  <si>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</si>
  <si>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</si>
  <si>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</si>
  <si>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</si>
  <si>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</si>
  <si>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</si>
  <si>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</si>
  <si>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</si>
  <si>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</si>
  <si>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</si>
  <si>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</si>
  <si>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</si>
  <si>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</si>
  <si>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</si>
  <si>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</si>
  <si>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</si>
  <si>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</si>
  <si>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</si>
  <si>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</si>
  <si>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</si>
  <si>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</si>
  <si>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</si>
  <si>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</si>
  <si>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</si>
  <si>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</si>
  <si>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</si>
  <si>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</si>
  <si>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</si>
  <si>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</si>
  <si>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</si>
  <si>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</si>
  <si>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</si>
  <si>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</si>
  <si>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</si>
  <si>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</si>
  <si>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</si>
  <si>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</si>
  <si>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</si>
  <si>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</si>
  <si>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</si>
  <si>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</si>
  <si>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</si>
  <si>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</si>
  <si>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</si>
  <si>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</si>
  <si>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</si>
  <si>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</si>
  <si>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</si>
  <si>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</si>
  <si>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</si>
  <si>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</si>
  <si>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</si>
  <si>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</si>
  <si>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</si>
  <si>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</si>
  <si>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</si>
  <si>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</si>
  <si>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</si>
  <si>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</si>
  <si>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</si>
  <si>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</si>
  <si>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</si>
  <si>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</si>
  <si>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</si>
  <si>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</si>
  <si>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</si>
  <si>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</si>
  <si>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</si>
  <si>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</si>
  <si>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</si>
  <si>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</si>
  <si>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</si>
  <si>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</si>
  <si>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</si>
  <si>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</si>
  <si>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</si>
  <si>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</si>
  <si>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</si>
  <si>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</si>
  <si>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</si>
  <si>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</si>
  <si>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</si>
  <si>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</si>
  <si>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</si>
  <si>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</si>
  <si>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</si>
  <si>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</si>
  <si>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</si>
  <si>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</si>
  <si>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</si>
  <si>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</si>
  <si>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</si>
  <si>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</si>
  <si>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</si>
  <si>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</si>
  <si>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</si>
  <si>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</si>
  <si>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</si>
  <si>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</si>
  <si>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</si>
  <si>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</si>
  <si>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</si>
  <si>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</si>
  <si>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</si>
  <si>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</si>
  <si>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</si>
  <si>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</si>
  <si>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</si>
  <si>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</si>
  <si>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</si>
  <si>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</si>
  <si>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</si>
  <si>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</si>
  <si>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</si>
  <si>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</si>
  <si>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</si>
  <si>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</si>
  <si>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</si>
  <si>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</si>
  <si>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</si>
  <si>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</si>
  <si>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</si>
  <si>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</si>
  <si>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</si>
  <si>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</si>
  <si>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</si>
  <si>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</si>
  <si>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</si>
  <si>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</si>
  <si>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</si>
  <si>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</si>
  <si>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</si>
  <si>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</si>
  <si>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</si>
  <si>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</si>
  <si>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</si>
  <si>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</si>
  <si>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</si>
  <si>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</si>
  <si>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</si>
  <si>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</si>
  <si>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</si>
  <si>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</si>
  <si>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</si>
  <si>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</si>
  <si>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</si>
  <si>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</si>
  <si>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</si>
  <si>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</si>
  <si>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</si>
  <si>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</si>
  <si>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</si>
  <si>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</si>
  <si>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</si>
  <si>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</si>
  <si>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</si>
  <si>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</si>
  <si>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</si>
  <si>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</si>
  <si>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</si>
  <si>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</si>
  <si>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</si>
  <si>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</si>
  <si>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</si>
  <si>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</si>
  <si>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</si>
  <si>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</si>
  <si>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</si>
  <si>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</si>
  <si>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</si>
  <si>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</si>
  <si>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</si>
  <si>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</si>
  <si>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</si>
  <si>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</si>
  <si>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</si>
  <si>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</si>
  <si>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</si>
  <si>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</si>
  <si>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</si>
  <si>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</si>
  <si>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</si>
  <si>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</si>
  <si>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</si>
  <si>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</si>
  <si>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</si>
  <si>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</si>
  <si>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</si>
  <si>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</si>
  <si>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</si>
  <si>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</si>
  <si>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</si>
  <si>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</si>
  <si>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</si>
  <si>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</si>
  <si>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</si>
  <si>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</si>
  <si>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</si>
  <si>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</si>
  <si>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</si>
  <si>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</si>
  <si>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</si>
  <si>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</si>
  <si>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</si>
  <si>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</si>
  <si>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</si>
  <si>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</si>
  <si>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</si>
  <si>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</si>
  <si>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</si>
  <si>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</si>
  <si>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</si>
  <si>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</si>
  <si>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</si>
  <si>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</si>
  <si>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</si>
  <si>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</si>
  <si>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</si>
  <si>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</si>
  <si>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</si>
  <si>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</si>
  <si>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</si>
  <si>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</si>
  <si>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</si>
  <si>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</si>
  <si>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</si>
  <si>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</si>
  <si>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</si>
  <si>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</si>
  <si>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</si>
  <si>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</si>
  <si>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</si>
  <si>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</si>
  <si>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</si>
  <si>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</si>
  <si>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</si>
  <si>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</si>
  <si>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</si>
  <si>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</si>
  <si>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</si>
  <si>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</si>
  <si>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</si>
  <si>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</si>
  <si>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</si>
  <si>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</si>
  <si>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</si>
  <si>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</si>
  <si>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</si>
  <si>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</si>
  <si>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</si>
  <si>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</si>
  <si>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</si>
  <si>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</si>
  <si>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</si>
  <si>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</si>
  <si>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</si>
  <si>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</si>
  <si>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</si>
  <si>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</si>
  <si>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</si>
  <si>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</si>
  <si>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</si>
  <si>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</si>
  <si>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</si>
  <si>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</si>
  <si>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</si>
  <si>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</si>
  <si>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</si>
  <si>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</si>
  <si>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</si>
  <si>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</si>
  <si>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</si>
  <si>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</si>
  <si>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</si>
  <si>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</si>
  <si>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</si>
  <si>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</si>
  <si>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</si>
  <si>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</si>
  <si>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</si>
  <si>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</si>
  <si>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</si>
  <si>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</si>
  <si>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</si>
  <si>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</si>
  <si>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</si>
  <si>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</si>
  <si>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</si>
  <si>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</si>
  <si>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</si>
  <si>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</si>
  <si>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</si>
  <si>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</si>
  <si>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</si>
  <si>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</si>
  <si>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</si>
  <si>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</si>
  <si>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</si>
  <si>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</si>
  <si>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</si>
  <si>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</si>
  <si>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</si>
  <si>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</si>
  <si>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</si>
  <si>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</si>
  <si>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</si>
  <si>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</si>
  <si>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</si>
  <si>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</si>
  <si>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</si>
  <si>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</si>
  <si>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</si>
  <si>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</si>
  <si>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</si>
  <si>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</si>
  <si>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</si>
  <si>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</si>
  <si>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</si>
  <si>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</si>
  <si>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</si>
  <si>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</si>
  <si>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</si>
  <si>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</si>
  <si>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</si>
  <si>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</si>
  <si>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</si>
  <si>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</si>
  <si>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</si>
  <si>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</si>
  <si>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</si>
  <si>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</si>
  <si>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</si>
  <si>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</si>
  <si>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</si>
  <si>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</si>
  <si>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</si>
  <si>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</si>
  <si>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</si>
  <si>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</si>
  <si>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</si>
  <si>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</si>
  <si>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</si>
  <si>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</si>
  <si>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</si>
  <si>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</si>
  <si>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</si>
  <si>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</si>
  <si>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</si>
  <si>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</si>
  <si>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</si>
  <si>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</si>
  <si>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</si>
  <si>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</si>
  <si>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</si>
  <si>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</si>
  <si>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</si>
  <si>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</si>
  <si>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</si>
  <si>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</si>
  <si>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</si>
  <si>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</si>
  <si>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</si>
  <si>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</si>
  <si>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</si>
  <si>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</si>
  <si>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</si>
  <si>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</si>
  <si>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</si>
  <si>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</si>
  <si>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</si>
  <si>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</si>
  <si>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</si>
  <si>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</si>
  <si>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</si>
  <si>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</si>
  <si>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</si>
  <si>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</si>
  <si>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</si>
  <si>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</si>
  <si>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</si>
  <si>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</si>
  <si>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</si>
  <si>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</si>
  <si>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</si>
  <si>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</si>
  <si>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</si>
  <si>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</si>
  <si>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</si>
  <si>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</si>
  <si>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</si>
  <si>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</si>
  <si>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</si>
  <si>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</si>
  <si>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</si>
  <si>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</si>
  <si>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</si>
  <si>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</si>
  <si>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</si>
  <si>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</si>
  <si>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</si>
  <si>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</si>
  <si>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</si>
  <si>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</si>
  <si>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</si>
  <si>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</si>
  <si>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</si>
  <si>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</si>
  <si>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</si>
  <si>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</si>
  <si>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</si>
  <si>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</si>
  <si>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</si>
  <si>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</si>
  <si>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</si>
  <si>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</si>
  <si>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</si>
  <si>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</si>
  <si>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</si>
  <si>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</si>
  <si>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</si>
  <si>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</si>
  <si>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</si>
  <si>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</si>
  <si>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</si>
  <si>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</si>
  <si>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</si>
  <si>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</si>
  <si>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</si>
  <si>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</si>
  <si>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</si>
  <si>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</si>
  <si>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</si>
  <si>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</si>
  <si>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</si>
  <si>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</si>
  <si>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</si>
  <si>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</si>
  <si>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</si>
  <si>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</si>
  <si>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</si>
  <si>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</si>
  <si>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</si>
  <si>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</si>
  <si>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</si>
  <si>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</si>
  <si>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</si>
  <si>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</si>
  <si>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</si>
  <si>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</si>
  <si>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</si>
  <si>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</si>
  <si>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</si>
  <si>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</si>
  <si>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</si>
  <si>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</si>
  <si>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</si>
  <si>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</si>
  <si>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</si>
  <si>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</si>
  <si>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</si>
  <si>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</si>
  <si>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</si>
  <si>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</si>
  <si>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</si>
  <si>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</si>
  <si>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</si>
  <si>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</si>
  <si>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</si>
  <si>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</si>
  <si>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</si>
  <si>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</si>
  <si>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</si>
  <si>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</si>
  <si>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</si>
  <si>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</si>
  <si>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</si>
  <si>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</si>
  <si>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</si>
  <si>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</si>
  <si>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</si>
  <si>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</si>
  <si>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</si>
  <si>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</si>
  <si>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</si>
  <si>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</si>
  <si>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</si>
  <si>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</si>
  <si>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</si>
  <si>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</si>
  <si>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</si>
  <si>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</si>
  <si>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</si>
  <si>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</si>
  <si>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</si>
  <si>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</si>
  <si>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</si>
  <si>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</si>
  <si>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</si>
  <si>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</si>
  <si>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</si>
  <si>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</si>
  <si>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</si>
  <si>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</si>
  <si>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</si>
  <si>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</si>
  <si>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</si>
  <si>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</si>
  <si>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</si>
  <si>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</si>
  <si>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</si>
  <si>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</si>
  <si>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</si>
  <si>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</si>
  <si>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</si>
  <si>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</si>
  <si>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</si>
  <si>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</si>
  <si>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</si>
  <si>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</si>
  <si>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</si>
  <si>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</si>
  <si>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</si>
  <si>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</si>
  <si>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</si>
  <si>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</si>
  <si>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</si>
  <si>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</si>
  <si>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</si>
  <si>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</si>
  <si>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</si>
  <si>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</si>
  <si>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</si>
  <si>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</si>
  <si>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</si>
  <si>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</si>
  <si>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</si>
  <si>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</si>
  <si>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</si>
  <si>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</si>
  <si>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</si>
  <si>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</si>
  <si>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</si>
  <si>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</si>
  <si>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</si>
  <si>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</si>
  <si>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</si>
  <si>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</si>
  <si>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</si>
  <si>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</si>
  <si>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</si>
  <si>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</si>
  <si>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</si>
  <si>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</si>
  <si>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</si>
  <si>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</si>
  <si>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</si>
  <si>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</si>
  <si>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</si>
  <si>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</si>
  <si>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</si>
  <si>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</si>
  <si>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</si>
  <si>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</si>
  <si>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</si>
  <si>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</si>
  <si>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</si>
  <si>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</si>
  <si>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</si>
  <si>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</si>
  <si>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</si>
  <si>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</si>
  <si>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</si>
  <si>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</si>
  <si>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</si>
  <si>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</si>
  <si>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</si>
  <si>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</si>
  <si>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</si>
  <si>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</si>
  <si>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</si>
  <si>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</si>
  <si>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</si>
  <si>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</si>
  <si>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</si>
  <si>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</si>
  <si>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</si>
  <si>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</si>
  <si>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</si>
  <si>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</si>
  <si>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</si>
  <si>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</si>
  <si>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</si>
  <si>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</si>
  <si>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</si>
  <si>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</si>
  <si>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</si>
  <si>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</si>
  <si>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</si>
  <si>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</si>
  <si>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</si>
  <si>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</si>
  <si>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</si>
  <si>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</si>
  <si>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</si>
  <si>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</si>
  <si>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</si>
  <si>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</si>
  <si>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</si>
  <si>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</si>
  <si>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</si>
  <si>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</si>
  <si>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</si>
  <si>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</si>
  <si>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</si>
  <si>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</si>
  <si>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</si>
  <si>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</si>
  <si>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</si>
  <si>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</si>
  <si>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</si>
  <si>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</si>
  <si>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</si>
  <si>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</si>
  <si>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</si>
  <si>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</si>
  <si>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</si>
  <si>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</si>
  <si>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</si>
  <si>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</si>
  <si>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</si>
  <si>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</si>
  <si>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</si>
  <si>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</si>
  <si>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</si>
  <si>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</si>
  <si>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</si>
  <si>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</si>
  <si>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</si>
  <si>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</si>
  <si>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</si>
  <si>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</si>
  <si>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</si>
  <si>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</si>
  <si>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</si>
  <si>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</si>
  <si>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</si>
  <si>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</si>
  <si>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</si>
  <si>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</si>
  <si>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</si>
  <si>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</si>
  <si>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</si>
  <si>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</si>
  <si>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</si>
  <si>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</si>
  <si>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</si>
  <si>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</si>
  <si>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</si>
  <si>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</si>
  <si>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</si>
  <si>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</si>
  <si>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</si>
  <si>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</si>
  <si>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</si>
  <si>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</si>
  <si>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</si>
  <si>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</si>
  <si>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</si>
  <si>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</si>
  <si>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</si>
  <si>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</si>
  <si>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</si>
  <si>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</si>
  <si>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</si>
  <si>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</si>
  <si>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</si>
  <si>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</si>
  <si>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</si>
  <si>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</si>
  <si>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</si>
  <si>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</si>
  <si>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</si>
  <si>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</si>
  <si>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</si>
  <si>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</si>
  <si>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</si>
  <si>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</si>
  <si>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</si>
  <si>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</si>
  <si>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</si>
  <si>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</si>
  <si>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</si>
  <si>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</si>
  <si>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</si>
  <si>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</si>
  <si>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</si>
  <si>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</si>
  <si>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</si>
  <si>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</si>
  <si>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</si>
  <si>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</si>
  <si>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</si>
  <si>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</si>
  <si>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</si>
  <si>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</si>
  <si>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</si>
  <si>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</si>
  <si>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</si>
  <si>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</si>
  <si>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</si>
  <si>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</si>
  <si>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</si>
  <si>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</si>
  <si>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</si>
  <si>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</si>
  <si>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</si>
  <si>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</si>
  <si>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</si>
  <si>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</si>
  <si>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</si>
  <si>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</si>
  <si>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</si>
  <si>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</si>
  <si>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</si>
  <si>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</si>
  <si>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</si>
  <si>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</si>
  <si>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</si>
  <si>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</si>
  <si>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</si>
  <si>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</si>
  <si>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</si>
  <si>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</si>
  <si>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</si>
  <si>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</si>
  <si>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</si>
  <si>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</si>
  <si>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</si>
  <si>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</si>
  <si>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</si>
  <si>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</si>
  <si>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</si>
  <si>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</si>
  <si>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</si>
  <si>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</si>
  <si>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</si>
  <si>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</si>
  <si>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</si>
  <si>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</si>
  <si>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</si>
  <si>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</si>
  <si>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</si>
  <si>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</si>
  <si>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</si>
  <si>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</si>
  <si>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</si>
  <si>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</si>
  <si>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</si>
  <si>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</si>
  <si>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</si>
  <si>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</si>
  <si>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</si>
  <si>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</si>
  <si>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</si>
  <si>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</si>
  <si>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</si>
  <si>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</si>
  <si>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</si>
  <si>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</si>
  <si>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</si>
  <si>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</si>
  <si>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</si>
  <si>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</si>
  <si>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</si>
  <si>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</si>
  <si>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</si>
  <si>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</si>
  <si>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</si>
  <si>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</si>
  <si>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</si>
  <si>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</si>
  <si>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</si>
  <si>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</si>
  <si>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</si>
  <si>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</si>
  <si>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</si>
  <si>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</si>
  <si>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</si>
  <si>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</si>
  <si>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</si>
  <si>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</si>
  <si>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</si>
  <si>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</si>
  <si>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</si>
  <si>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</si>
  <si>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</si>
  <si>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</si>
  <si>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</si>
  <si>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</si>
  <si>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</si>
  <si>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</si>
  <si>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</si>
  <si>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</si>
  <si>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</si>
  <si>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</si>
  <si>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</si>
  <si>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</si>
  <si>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</si>
  <si>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</si>
  <si>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</si>
  <si>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</si>
  <si>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</si>
  <si>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</si>
  <si>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</si>
  <si>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</si>
  <si>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</si>
  <si>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</si>
  <si>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</si>
  <si>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</si>
  <si>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</si>
  <si>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</si>
  <si>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</si>
  <si>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</si>
  <si>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</si>
  <si>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</si>
  <si>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</si>
  <si>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</si>
  <si>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</si>
  <si>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</si>
  <si>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</si>
  <si>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</si>
  <si>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</si>
  <si>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</si>
  <si>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</si>
  <si>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</si>
  <si>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</si>
  <si>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</si>
  <si>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</si>
  <si>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</si>
  <si>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</si>
  <si>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</si>
  <si>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</si>
  <si>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</si>
  <si>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</si>
  <si>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</si>
  <si>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</si>
  <si>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</si>
  <si>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</si>
  <si>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</si>
  <si>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</si>
  <si>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</si>
  <si>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</si>
  <si>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</si>
  <si>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</si>
  <si>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</si>
  <si>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</si>
  <si>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</si>
  <si>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</si>
  <si>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</si>
  <si>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</si>
  <si>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</si>
  <si>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</si>
  <si>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</si>
  <si>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</si>
  <si>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</si>
  <si>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</si>
  <si>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</si>
  <si>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</si>
  <si>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</si>
  <si>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</si>
  <si>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</si>
  <si>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</si>
  <si>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</si>
  <si>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</si>
  <si>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</si>
  <si>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</si>
  <si>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</si>
  <si>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</si>
  <si>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</si>
  <si>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</si>
  <si>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</si>
  <si>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</si>
  <si>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</si>
  <si>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</si>
  <si>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</si>
  <si>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</si>
  <si>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</si>
  <si>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</si>
  <si>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</si>
  <si>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</si>
  <si>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</si>
  <si>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</si>
  <si>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</si>
  <si>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</si>
  <si>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</si>
  <si>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</si>
  <si>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</si>
  <si>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</si>
  <si>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</si>
  <si>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</si>
  <si>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</si>
  <si>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</si>
  <si>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</si>
  <si>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</si>
  <si>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</si>
  <si>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</si>
  <si>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</si>
  <si>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</si>
  <si>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</si>
  <si>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</si>
  <si>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</si>
  <si>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</si>
  <si>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</si>
  <si>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</si>
  <si>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</si>
  <si>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</si>
  <si>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</si>
  <si>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</si>
  <si>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</si>
  <si>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</si>
  <si>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</si>
  <si>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</si>
  <si>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</si>
  <si>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</si>
  <si>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</si>
  <si>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</si>
  <si>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</si>
  <si>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</si>
  <si>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</si>
  <si>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</si>
  <si>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</si>
  <si>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</si>
  <si>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</si>
  <si>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</si>
  <si>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</si>
  <si>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</si>
  <si>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</si>
  <si>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</si>
  <si>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</si>
  <si>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</si>
  <si>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</si>
  <si>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</si>
  <si>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</si>
  <si>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</si>
  <si>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</si>
  <si>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</si>
  <si>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</si>
  <si>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</si>
  <si>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</si>
  <si>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</si>
  <si>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</si>
  <si>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</si>
  <si>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</si>
  <si>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</si>
  <si>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</si>
  <si>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</si>
  <si>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</si>
  <si>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</si>
  <si>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</si>
  <si>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</si>
  <si>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</si>
  <si>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</si>
  <si>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</si>
  <si>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</si>
  <si>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</si>
  <si>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</si>
  <si>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</si>
  <si>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</si>
  <si>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</si>
  <si>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</si>
  <si>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</si>
  <si>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</si>
  <si>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</si>
  <si>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</si>
  <si>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</si>
  <si>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</si>
  <si>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</si>
  <si>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</si>
  <si>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</si>
  <si>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</si>
  <si>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</si>
  <si>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</si>
  <si>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</si>
  <si>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</si>
  <si>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</si>
  <si>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</si>
  <si>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</si>
  <si>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</si>
  <si>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</si>
  <si>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</si>
  <si>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</si>
  <si>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</si>
  <si>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</si>
  <si>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</si>
  <si>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</si>
  <si>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</si>
  <si>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</si>
  <si>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</si>
  <si>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</si>
  <si>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</si>
  <si>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</si>
  <si>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</si>
  <si>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</si>
  <si>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</si>
  <si>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</si>
  <si>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</si>
  <si>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</si>
  <si>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</si>
  <si>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</si>
  <si>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</si>
  <si>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</si>
  <si>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</si>
  <si>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</si>
  <si>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</si>
  <si>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</si>
  <si>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</si>
  <si>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</si>
  <si>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</si>
  <si>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</si>
  <si>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</si>
  <si>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</si>
  <si>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</si>
  <si>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</si>
  <si>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</si>
  <si>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</si>
  <si>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</si>
  <si>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</si>
  <si>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</si>
  <si>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</si>
  <si>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</si>
  <si>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</si>
  <si>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</si>
  <si>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</si>
  <si>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</si>
  <si>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</si>
  <si>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</si>
  <si>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</si>
  <si>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</si>
  <si>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</si>
  <si>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</si>
  <si>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</si>
  <si>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</si>
  <si>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</si>
  <si>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</si>
  <si>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</si>
  <si>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</si>
  <si>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</si>
  <si>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</si>
  <si>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</si>
  <si>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</si>
  <si>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</si>
  <si>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</si>
  <si>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</si>
  <si>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</si>
  <si>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</si>
  <si>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</si>
  <si>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</si>
  <si>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</si>
  <si>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</si>
  <si>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</si>
  <si>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</si>
  <si>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</si>
  <si>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</si>
  <si>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</si>
  <si>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</si>
  <si>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</si>
  <si>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</si>
  <si>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</si>
  <si>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</si>
  <si>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</si>
  <si>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</si>
  <si>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</si>
  <si>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</si>
  <si>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</si>
  <si>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</si>
  <si>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</si>
  <si>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</si>
  <si>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</si>
  <si>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</si>
  <si>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</si>
  <si>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</si>
  <si>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</si>
  <si>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</si>
  <si>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</si>
  <si>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</si>
  <si>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</si>
  <si>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</si>
  <si>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</si>
  <si>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</si>
  <si>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</si>
  <si>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</si>
  <si>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</si>
  <si>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</si>
  <si>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</si>
  <si>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</si>
  <si>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</si>
  <si>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</si>
  <si>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</si>
  <si>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</si>
  <si>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</si>
  <si>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</si>
  <si>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</si>
  <si>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</si>
  <si>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</si>
  <si>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</si>
  <si>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</si>
  <si>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</si>
  <si>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</si>
  <si>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</si>
  <si>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</si>
  <si>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</si>
  <si>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</si>
  <si>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</si>
  <si>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</si>
  <si>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</si>
  <si>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</si>
  <si>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</si>
  <si>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</si>
  <si>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</si>
  <si>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</si>
  <si>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</si>
  <si>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</si>
  <si>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</si>
  <si>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</si>
  <si>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</si>
  <si>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</si>
  <si>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</si>
  <si>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</si>
  <si>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</si>
  <si>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</si>
  <si>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</si>
  <si>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</si>
  <si>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</si>
  <si>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</si>
  <si>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</si>
  <si>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</si>
  <si>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</si>
  <si>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</si>
  <si>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</si>
  <si>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</si>
  <si>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</si>
  <si>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</si>
  <si>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</si>
  <si>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</si>
  <si>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</si>
  <si>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</si>
  <si>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</si>
  <si>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</si>
  <si>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</si>
  <si>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</si>
  <si>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</si>
  <si>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</si>
  <si>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</si>
  <si>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</si>
  <si>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</si>
  <si>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</si>
  <si>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</si>
  <si>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</si>
  <si>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</si>
  <si>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</si>
  <si>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</si>
  <si>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</si>
  <si>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</si>
  <si>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</si>
  <si>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</si>
  <si>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</si>
  <si>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</si>
  <si>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</si>
  <si>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</si>
  <si>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</si>
  <si>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</si>
  <si>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</si>
  <si>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</si>
  <si>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</si>
  <si>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</si>
  <si>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</si>
  <si>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</si>
  <si>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</si>
  <si>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</si>
  <si>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</si>
  <si>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</si>
  <si>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</si>
  <si>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</si>
  <si>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</si>
  <si>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</si>
  <si>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</si>
  <si>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</si>
  <si>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</si>
  <si>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</si>
  <si>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</si>
  <si>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</si>
  <si>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</si>
  <si>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</si>
  <si>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</si>
  <si>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</si>
  <si>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</si>
  <si>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</si>
  <si>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</si>
  <si>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</si>
  <si>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</si>
  <si>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</si>
  <si>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</si>
  <si>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</si>
  <si>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</si>
  <si>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</si>
  <si>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</si>
  <si>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</si>
  <si>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</si>
  <si>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</si>
  <si>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</si>
  <si>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</si>
  <si>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</si>
  <si>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</si>
  <si>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</si>
  <si>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</si>
  <si>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</si>
  <si>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</si>
  <si>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</si>
  <si>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</si>
  <si>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</si>
  <si>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</si>
  <si>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</si>
  <si>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</si>
  <si>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</si>
  <si>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</si>
  <si>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</si>
  <si>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</si>
  <si>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</si>
  <si>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</si>
  <si>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</si>
  <si>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</si>
  <si>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</si>
  <si>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</si>
  <si>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</si>
  <si>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</si>
  <si>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</si>
  <si>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</si>
  <si>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</si>
  <si>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</si>
  <si>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</si>
  <si>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</si>
  <si>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</si>
  <si>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</si>
  <si>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</si>
  <si>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</si>
  <si>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</si>
  <si>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</si>
  <si>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</si>
  <si>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</si>
  <si>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</si>
  <si>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</si>
  <si>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</si>
  <si>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</si>
  <si>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</si>
  <si>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</si>
  <si>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</si>
  <si>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</si>
  <si>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</si>
  <si>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</si>
  <si>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</si>
  <si>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</si>
  <si>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</si>
  <si>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</si>
  <si>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</si>
  <si>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</si>
  <si>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</si>
  <si>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</si>
  <si>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</si>
  <si>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</si>
  <si>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</si>
  <si>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</si>
  <si>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</si>
  <si>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</si>
  <si>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</si>
  <si>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</si>
  <si>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</si>
  <si>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</si>
  <si>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</si>
  <si>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</si>
  <si>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</si>
  <si>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</si>
  <si>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</si>
  <si>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</si>
  <si>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</si>
  <si>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</si>
  <si>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</si>
  <si>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</si>
  <si>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</si>
  <si>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</si>
  <si>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</si>
  <si>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</si>
  <si>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</si>
  <si>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</si>
  <si>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</si>
  <si>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</si>
  <si>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</si>
  <si>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</si>
  <si>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</si>
  <si>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</si>
  <si>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</si>
  <si>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</si>
  <si>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</si>
  <si>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</si>
  <si>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</si>
  <si>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</si>
  <si>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</si>
  <si>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</si>
  <si>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</si>
  <si>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</si>
  <si>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</si>
  <si>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</si>
  <si>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</si>
  <si>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</si>
  <si>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</si>
  <si>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</si>
  <si>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</si>
  <si>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</si>
  <si>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</si>
  <si>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</si>
  <si>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</si>
  <si>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</si>
  <si>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</si>
  <si>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</si>
  <si>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</si>
  <si>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</si>
  <si>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</si>
  <si>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</si>
  <si>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</si>
  <si>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</si>
  <si>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</si>
  <si>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</si>
  <si>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</si>
  <si>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</si>
  <si>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</si>
  <si>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</si>
  <si>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</si>
  <si>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</si>
  <si>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</si>
  <si>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</si>
  <si>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</si>
  <si>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</si>
  <si>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</si>
  <si>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</si>
  <si>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</si>
  <si>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</si>
  <si>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</si>
  <si>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</si>
  <si>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</si>
  <si>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</si>
  <si>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</si>
  <si>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</si>
  <si>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</si>
  <si>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</si>
  <si>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</si>
  <si>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</si>
  <si>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</si>
  <si>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</si>
  <si>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</si>
  <si>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</si>
  <si>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</si>
  <si>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</si>
  <si>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</si>
  <si>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</si>
  <si>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</si>
  <si>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</si>
  <si>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</si>
  <si>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</si>
  <si>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</si>
  <si>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</si>
  <si>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</si>
  <si>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</si>
  <si>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</si>
  <si>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</si>
  <si>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</si>
  <si>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</si>
  <si>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</si>
  <si>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</si>
  <si>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</si>
  <si>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</si>
  <si>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</si>
  <si>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</si>
  <si>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</si>
  <si>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</si>
  <si>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</si>
  <si>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</si>
  <si>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</si>
  <si>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</si>
  <si>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</si>
  <si>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</si>
  <si>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</si>
  <si>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</si>
  <si>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</si>
  <si>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</si>
  <si>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</si>
  <si>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</si>
  <si>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</si>
  <si>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</si>
  <si>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</si>
  <si>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</si>
  <si>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</si>
  <si>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</si>
  <si>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</si>
  <si>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</si>
  <si>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</si>
  <si>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</si>
  <si>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</si>
  <si>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</si>
  <si>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</si>
  <si>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</si>
  <si>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</si>
  <si>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</si>
  <si>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</si>
  <si>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</si>
  <si>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</si>
  <si>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</si>
  <si>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</si>
  <si>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</si>
  <si>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</si>
  <si>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</si>
  <si>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</si>
  <si>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</si>
  <si>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</si>
  <si>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</si>
  <si>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</si>
  <si>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</si>
  <si>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</si>
  <si>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</si>
  <si>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</si>
  <si>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</si>
  <si>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</si>
  <si>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</si>
  <si>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</si>
  <si>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</si>
  <si>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</si>
  <si>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</si>
  <si>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</si>
  <si>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</si>
  <si>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</si>
  <si>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</si>
  <si>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</si>
  <si>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</si>
  <si>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</si>
  <si>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</si>
  <si>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</si>
  <si>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</si>
  <si>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</si>
  <si>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</si>
  <si>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</si>
  <si>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</si>
  <si>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</si>
  <si>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</si>
  <si>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</si>
  <si>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</si>
  <si>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</si>
  <si>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</si>
  <si>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</si>
  <si>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</si>
  <si>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</si>
  <si>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</si>
  <si>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</si>
  <si>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</si>
  <si>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</si>
  <si>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</si>
  <si>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</si>
  <si>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</si>
  <si>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</si>
  <si>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</si>
  <si>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</si>
  <si>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</si>
  <si>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</si>
  <si>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</si>
  <si>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</si>
  <si>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</si>
  <si>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</si>
  <si>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</si>
  <si>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</si>
  <si>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</si>
  <si>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</si>
  <si>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</si>
  <si>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</si>
  <si>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</si>
  <si>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</si>
  <si>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</si>
  <si>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</si>
  <si>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</si>
  <si>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</si>
  <si>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</si>
  <si>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</si>
  <si>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</si>
  <si>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</si>
  <si>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</si>
  <si>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</si>
  <si>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</si>
  <si>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</si>
  <si>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</si>
  <si>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</si>
  <si>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</si>
  <si>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</si>
  <si>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</si>
  <si>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</si>
  <si>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</si>
  <si>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</si>
  <si>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</si>
  <si>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</si>
  <si>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</si>
  <si>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</si>
  <si>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</si>
  <si>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</si>
  <si>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</si>
  <si>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</si>
  <si>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</si>
  <si>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</si>
  <si>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</si>
  <si>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</si>
  <si>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</si>
  <si>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</si>
  <si>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</si>
  <si>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</si>
  <si>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</si>
  <si>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</si>
  <si>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</si>
  <si>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</si>
  <si>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</si>
  <si>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</si>
  <si>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</si>
  <si>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</si>
  <si>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</si>
  <si>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</si>
  <si>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</si>
  <si>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</si>
  <si>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</si>
  <si>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</si>
  <si>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</si>
  <si>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</si>
  <si>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</si>
  <si>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</si>
  <si>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</si>
  <si>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</si>
  <si>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</si>
  <si>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</si>
  <si>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</si>
  <si>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</si>
  <si>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</si>
  <si>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</si>
  <si>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</si>
  <si>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</si>
  <si>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</si>
  <si>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</si>
  <si>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</si>
  <si>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</si>
  <si>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</si>
  <si>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</si>
  <si>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</si>
  <si>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</si>
  <si>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</si>
  <si>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</si>
  <si>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</si>
  <si>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</si>
  <si>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</si>
  <si>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</si>
  <si>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</si>
  <si>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</si>
  <si>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</si>
  <si>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</si>
  <si>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</si>
  <si>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</si>
  <si>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</si>
  <si>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</si>
  <si>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</si>
  <si>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</si>
  <si>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</si>
  <si>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</si>
  <si>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</si>
  <si>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</si>
  <si>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</si>
  <si>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</si>
  <si>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</si>
  <si>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</si>
  <si>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</si>
  <si>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</si>
  <si>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</si>
  <si>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</si>
  <si>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</si>
  <si>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</si>
  <si>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</si>
  <si>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</si>
  <si>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</si>
  <si>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</si>
  <si>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</si>
  <si>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</si>
  <si>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</si>
  <si>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</si>
  <si>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</si>
  <si>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</si>
  <si>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</si>
  <si>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</si>
  <si>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</si>
  <si>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</si>
  <si>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</si>
  <si>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</si>
  <si>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</si>
  <si>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</si>
  <si>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</si>
  <si>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</si>
  <si>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</si>
  <si>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</si>
  <si>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</si>
  <si>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</si>
  <si>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</si>
  <si>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</si>
  <si>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</si>
  <si>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</si>
  <si>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</si>
  <si>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</si>
  <si>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</si>
  <si>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</si>
  <si>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</si>
  <si>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</si>
  <si>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</si>
  <si>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</si>
  <si>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</si>
  <si>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</si>
  <si>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</si>
  <si>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</si>
  <si>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</si>
  <si>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</si>
  <si>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</si>
  <si>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</si>
  <si>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</si>
  <si>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</si>
  <si>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</si>
  <si>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</si>
  <si>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</si>
  <si>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</si>
  <si>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</si>
  <si>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</si>
  <si>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</si>
  <si>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</si>
  <si>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</si>
  <si>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</si>
  <si>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</si>
  <si>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</si>
  <si>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</si>
  <si>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</si>
  <si>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</si>
  <si>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</si>
  <si>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</si>
  <si>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</si>
  <si>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</si>
  <si>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</si>
  <si>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</si>
  <si>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</si>
  <si>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</si>
  <si>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</si>
  <si>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</si>
  <si>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</si>
  <si>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</si>
  <si>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</si>
  <si>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</si>
  <si>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</si>
  <si>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</si>
  <si>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</si>
  <si>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</si>
  <si>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</si>
  <si>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</si>
  <si>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</si>
  <si>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</si>
  <si>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</si>
  <si>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</si>
  <si>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</si>
  <si>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</si>
  <si>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</si>
  <si>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</si>
  <si>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</si>
  <si>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</si>
  <si>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</si>
  <si>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</si>
  <si>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</si>
  <si>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</si>
  <si>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</si>
  <si>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</si>
  <si>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</si>
  <si>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</si>
  <si>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</si>
  <si>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</si>
  <si>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</si>
  <si>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</si>
  <si>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</si>
  <si>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</si>
  <si>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</si>
  <si>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</si>
  <si>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</si>
  <si>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</si>
  <si>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</si>
  <si>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</si>
  <si>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</si>
  <si>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</si>
  <si>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</si>
  <si>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</si>
  <si>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</si>
  <si>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</si>
  <si>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</si>
  <si>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</si>
  <si>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</si>
  <si>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</si>
  <si>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</si>
  <si>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</si>
  <si>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</si>
  <si>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</si>
  <si>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</si>
  <si>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</si>
  <si>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</si>
  <si>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</si>
  <si>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</si>
  <si>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</si>
  <si>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</si>
  <si>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</si>
  <si>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</si>
  <si>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</si>
  <si>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</si>
  <si>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</si>
  <si>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</si>
  <si>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</si>
  <si>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</si>
  <si>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</si>
  <si>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</si>
  <si>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</si>
  <si>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</si>
  <si>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</si>
  <si>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</si>
  <si>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</si>
  <si>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</si>
  <si>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</si>
  <si>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</si>
  <si>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</si>
  <si>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</si>
  <si>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</si>
  <si>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</si>
  <si>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</si>
  <si>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</si>
  <si>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</si>
  <si>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</si>
  <si>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</si>
  <si>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</si>
  <si>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</si>
  <si>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</si>
  <si>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</si>
  <si>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</si>
  <si>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</si>
  <si>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</si>
  <si>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</si>
  <si>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</si>
  <si>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</si>
  <si>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</si>
  <si>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</si>
  <si>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</si>
  <si>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</si>
  <si>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</si>
  <si>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</si>
  <si>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</si>
  <si>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</si>
  <si>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</si>
  <si>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</si>
  <si>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</si>
  <si>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</si>
  <si>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</si>
  <si>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</si>
  <si>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</si>
  <si>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</si>
  <si>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</si>
  <si>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</si>
  <si>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</si>
  <si>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</si>
  <si>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</si>
  <si>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</si>
  <si>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</si>
  <si>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</si>
  <si>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</si>
  <si>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</si>
  <si>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</si>
  <si>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</si>
  <si>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</si>
  <si>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</si>
  <si>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</si>
  <si>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</si>
  <si>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</si>
  <si>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</si>
  <si>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</si>
  <si>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</si>
  <si>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</si>
  <si>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</si>
  <si>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</si>
  <si>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</si>
  <si>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</si>
  <si>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</si>
  <si>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</si>
  <si>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</si>
  <si>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</si>
  <si>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</si>
  <si>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</si>
  <si>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</si>
  <si>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</si>
  <si>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</si>
  <si>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</si>
  <si>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</si>
  <si>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</si>
  <si>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</si>
  <si>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</si>
  <si>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</si>
  <si>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</si>
  <si>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</si>
  <si>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</si>
  <si>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</si>
  <si>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</si>
  <si>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</si>
  <si>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</si>
  <si>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</si>
  <si>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</si>
  <si>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</si>
  <si>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</si>
  <si>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</si>
  <si>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</si>
  <si>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</si>
  <si>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</si>
  <si>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</si>
  <si>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</si>
  <si>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</si>
  <si>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</si>
  <si>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</si>
  <si>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</si>
  <si>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</si>
  <si>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</si>
  <si>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</si>
  <si>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</si>
  <si>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</si>
  <si>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</si>
  <si>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</si>
  <si>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</si>
  <si>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</si>
  <si>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</si>
  <si>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</si>
  <si>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</si>
  <si>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</si>
  <si>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</si>
  <si>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</si>
  <si>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</si>
  <si>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</si>
  <si>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</si>
  <si>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</si>
  <si>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</si>
  <si>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</si>
  <si>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</si>
  <si>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</si>
  <si>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</si>
  <si>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</si>
  <si>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</si>
  <si>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</si>
  <si>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</si>
  <si>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</si>
  <si>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</si>
  <si>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</si>
  <si>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</si>
  <si>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</si>
  <si>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</si>
  <si>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</si>
  <si>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</si>
  <si>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</si>
  <si>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</si>
  <si>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</si>
  <si>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</si>
  <si>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</si>
  <si>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</si>
  <si>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</si>
  <si>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</si>
  <si>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</si>
  <si>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</si>
  <si>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</si>
  <si>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</si>
  <si>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</si>
  <si>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</si>
  <si>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</si>
  <si>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</si>
  <si>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</si>
  <si>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</si>
  <si>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</si>
  <si>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</si>
  <si>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</si>
  <si>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</si>
  <si>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</si>
  <si>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</si>
  <si>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</si>
  <si>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</si>
  <si>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</si>
  <si>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</si>
  <si>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</si>
  <si>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</si>
  <si>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</si>
  <si>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</si>
  <si>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</si>
  <si>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</si>
  <si>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</si>
  <si>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</si>
  <si>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</si>
  <si>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</si>
  <si>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</si>
  <si>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</si>
  <si>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</si>
  <si>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</si>
  <si>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</si>
  <si>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</si>
  <si>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</si>
  <si>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</si>
  <si>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</si>
  <si>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</si>
  <si>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</si>
  <si>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</si>
  <si>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</si>
  <si>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</si>
  <si>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</si>
  <si>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</si>
  <si>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</si>
  <si>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</si>
  <si>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</si>
  <si>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</si>
  <si>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</si>
  <si>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</si>
  <si>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</si>
  <si>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</si>
  <si>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</si>
  <si>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</si>
  <si>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</si>
  <si>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</si>
  <si>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</si>
  <si>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</si>
  <si>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</si>
  <si>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</si>
  <si>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</si>
  <si>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</si>
  <si>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</si>
  <si>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</si>
  <si>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</si>
  <si>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</si>
  <si>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</si>
  <si>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</si>
  <si>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</si>
  <si>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</si>
  <si>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</si>
  <si>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</si>
  <si>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</si>
  <si>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</si>
  <si>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</si>
  <si>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</si>
  <si>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</si>
  <si>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</si>
  <si>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</si>
  <si>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</si>
  <si>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</si>
  <si>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</si>
  <si>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</si>
  <si>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</si>
  <si>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</si>
  <si>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</si>
  <si>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</si>
  <si>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</si>
  <si>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</si>
  <si>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</si>
  <si>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</si>
  <si>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</si>
  <si>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</si>
  <si>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</si>
  <si>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</si>
  <si>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</si>
  <si>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</si>
  <si>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</si>
  <si>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</si>
  <si>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</si>
  <si>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</si>
  <si>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</si>
  <si>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</si>
  <si>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</si>
  <si>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</si>
  <si>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</si>
  <si>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</si>
  <si>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</si>
  <si>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</si>
  <si>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</si>
  <si>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</si>
  <si>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</si>
  <si>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</si>
  <si>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</si>
  <si>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</si>
  <si>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</si>
  <si>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</si>
  <si>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</si>
  <si>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</si>
  <si>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</si>
  <si>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</si>
  <si>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</si>
  <si>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</si>
  <si>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</si>
  <si>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</si>
  <si>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</si>
  <si>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</si>
  <si>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</si>
  <si>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</si>
  <si>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</si>
  <si>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</si>
  <si>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</si>
  <si>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</si>
  <si>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</si>
  <si>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</si>
  <si>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</si>
  <si>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</si>
  <si>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</si>
  <si>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</si>
  <si>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</si>
  <si>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</si>
  <si>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</si>
  <si>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</si>
  <si>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</si>
  <si>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</si>
  <si>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</si>
  <si>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</si>
  <si>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</si>
  <si>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</si>
  <si>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</si>
  <si>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</si>
  <si>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</si>
  <si>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</si>
  <si>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</si>
  <si>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</si>
  <si>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</si>
  <si>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</si>
  <si>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</si>
  <si>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</si>
  <si>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</si>
  <si>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</si>
  <si>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</si>
  <si>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</si>
  <si>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</si>
  <si>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</si>
  <si>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</si>
  <si>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</si>
  <si>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</si>
  <si>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</si>
  <si>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</si>
  <si>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</si>
  <si>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</si>
  <si>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</si>
  <si>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</si>
  <si>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</si>
  <si>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</si>
  <si>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</si>
  <si>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</si>
  <si>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</si>
  <si>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</si>
  <si>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</si>
  <si>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</si>
  <si>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</si>
  <si>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</si>
  <si>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</si>
  <si>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</si>
  <si>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</si>
  <si>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</si>
  <si>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</si>
  <si>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</si>
  <si>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</si>
  <si>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</si>
  <si>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</si>
  <si>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</si>
  <si>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</si>
  <si>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</si>
  <si>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</si>
  <si>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</si>
  <si>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</si>
  <si>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</si>
  <si>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</si>
  <si>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</si>
  <si>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</si>
  <si>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</si>
  <si>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</si>
  <si>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</si>
  <si>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</si>
  <si>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</si>
  <si>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</si>
  <si>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</si>
  <si>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</si>
  <si>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</si>
  <si>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</si>
  <si>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</si>
  <si>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</si>
  <si>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</si>
  <si>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</si>
  <si>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</si>
  <si>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</si>
  <si>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</si>
  <si>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</si>
  <si>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</si>
  <si>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</si>
  <si>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</si>
  <si>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</si>
  <si>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</si>
  <si>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</si>
  <si>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</si>
  <si>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</si>
  <si>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</si>
  <si>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</si>
  <si>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</si>
  <si>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</si>
  <si>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</si>
  <si>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</si>
  <si>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</si>
  <si>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</si>
  <si>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</si>
  <si>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</si>
  <si>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</si>
  <si>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</si>
  <si>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</si>
  <si>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</si>
  <si>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</si>
  <si>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</si>
  <si>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</si>
  <si>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</si>
  <si>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</si>
  <si>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</si>
  <si>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</si>
  <si>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</si>
  <si>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</si>
  <si>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</si>
  <si>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</si>
  <si>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</si>
  <si>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</si>
  <si>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</si>
  <si>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</si>
  <si>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</si>
  <si>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</si>
  <si>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</si>
  <si>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</si>
  <si>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</si>
  <si>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</si>
  <si>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</si>
  <si>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</si>
  <si>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</si>
  <si>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</si>
  <si>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</si>
  <si>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</si>
  <si>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</si>
  <si>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</si>
  <si>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</si>
  <si>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</si>
  <si>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</si>
  <si>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</si>
  <si>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</si>
  <si>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</si>
  <si>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</si>
  <si>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</si>
  <si>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</si>
  <si>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</si>
  <si>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</si>
  <si>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</si>
  <si>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</si>
  <si>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</si>
  <si>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</si>
  <si>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</si>
  <si>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</si>
  <si>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</si>
  <si>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</si>
  <si>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</si>
  <si>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</si>
  <si>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</si>
  <si>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</si>
  <si>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</si>
  <si>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</si>
  <si>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</si>
  <si>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</si>
  <si>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</si>
  <si>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</si>
  <si>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</si>
  <si>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</si>
  <si>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</si>
  <si>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</si>
  <si>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</si>
  <si>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</si>
  <si>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</si>
  <si>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</si>
  <si>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</si>
  <si>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</si>
  <si>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</si>
  <si>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</si>
  <si>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</si>
  <si>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</si>
  <si>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</si>
  <si>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</si>
  <si>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</si>
  <si>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</si>
  <si>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</si>
  <si>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</si>
  <si>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</si>
  <si>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</si>
  <si>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</si>
  <si>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</si>
  <si>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</si>
  <si>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</si>
  <si>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</si>
  <si>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</si>
  <si>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</si>
  <si>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</si>
  <si>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</si>
  <si>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</si>
  <si>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</si>
  <si>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</si>
  <si>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</si>
  <si>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</si>
  <si>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</si>
  <si>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</si>
  <si>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</si>
  <si>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</si>
  <si>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</si>
  <si>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</si>
  <si>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</si>
  <si>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</si>
  <si>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</si>
  <si>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</si>
  <si>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</si>
  <si>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</si>
  <si>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</si>
  <si>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</si>
  <si>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</si>
  <si>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</si>
  <si>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</si>
  <si>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</si>
  <si>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</si>
  <si>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</si>
  <si>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</si>
  <si>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</si>
  <si>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</si>
  <si>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</si>
  <si>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</si>
  <si>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</si>
  <si>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</si>
  <si>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</si>
  <si>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</si>
  <si>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</si>
  <si>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</si>
  <si>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</si>
  <si>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</si>
  <si>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</si>
  <si>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</si>
  <si>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</si>
  <si>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</si>
  <si>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</si>
  <si>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</si>
  <si>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</si>
  <si>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</si>
  <si>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</si>
  <si>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</si>
  <si>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</si>
  <si>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</si>
  <si>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</si>
  <si>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</si>
  <si>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</si>
  <si>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</si>
  <si>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</si>
  <si>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</si>
  <si>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</si>
  <si>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</si>
  <si>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</si>
  <si>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</si>
  <si>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</si>
  <si>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</si>
  <si>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</si>
  <si>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</si>
  <si>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</si>
  <si>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</si>
  <si>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</si>
  <si>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</si>
  <si>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</si>
  <si>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</si>
  <si>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</si>
  <si>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</si>
  <si>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</si>
  <si>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</si>
  <si>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</si>
  <si>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</si>
  <si>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</si>
  <si>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</si>
  <si>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</si>
  <si>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</si>
  <si>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</si>
  <si>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</si>
  <si>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</si>
  <si>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</si>
  <si>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</si>
  <si>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</si>
  <si>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</si>
  <si>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</si>
  <si>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</si>
  <si>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</si>
  <si>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</si>
  <si>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</si>
  <si>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</si>
  <si>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</si>
  <si>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</si>
  <si>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</si>
  <si>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</si>
  <si>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</si>
  <si>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</si>
  <si>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</si>
  <si>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</si>
  <si>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</si>
  <si>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</si>
  <si>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</si>
  <si>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</si>
  <si>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</si>
  <si>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</si>
  <si>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</si>
  <si>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</si>
  <si>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</si>
  <si>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</si>
  <si>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</si>
  <si>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</si>
  <si>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</si>
  <si>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</si>
  <si>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</si>
  <si>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</si>
  <si>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</si>
  <si>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</si>
  <si>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</si>
  <si>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</si>
  <si>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</si>
  <si>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</si>
  <si>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</si>
  <si>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</si>
  <si>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</si>
  <si>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</si>
  <si>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</si>
  <si>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</si>
  <si>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</si>
  <si>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</si>
  <si>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</si>
  <si>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</si>
  <si>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</si>
  <si>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</si>
  <si>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</si>
  <si>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</si>
  <si>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</si>
  <si>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</si>
  <si>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</si>
  <si>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</si>
  <si>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</si>
  <si>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</si>
  <si>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</si>
  <si>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</si>
  <si>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</si>
  <si>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</si>
  <si>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</si>
  <si>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</si>
  <si>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</si>
  <si>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</si>
  <si>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</si>
  <si>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</si>
  <si>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</si>
  <si>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</si>
  <si>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</si>
  <si>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</si>
  <si>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</si>
  <si>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</si>
  <si>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</si>
  <si>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</si>
  <si>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</si>
  <si>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</si>
  <si>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</si>
  <si>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</si>
  <si>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</si>
  <si>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</si>
  <si>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</si>
  <si>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</si>
  <si>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</si>
  <si>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</si>
  <si>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</si>
  <si>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</si>
  <si>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</si>
  <si>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</si>
  <si>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</si>
  <si>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</si>
  <si>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</si>
  <si>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</si>
  <si>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</si>
  <si>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</si>
  <si>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</si>
  <si>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</si>
  <si>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</si>
  <si>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</si>
  <si>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</si>
  <si>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</si>
  <si>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</si>
  <si>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</si>
  <si>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</si>
  <si>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</si>
  <si>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</si>
  <si>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</si>
  <si>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</si>
  <si>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</si>
  <si>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</si>
  <si>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</si>
  <si>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</si>
  <si>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</si>
  <si>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</si>
  <si>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</si>
  <si>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</si>
  <si>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</si>
  <si>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</si>
  <si>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</si>
  <si>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</si>
  <si>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</si>
  <si>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</si>
  <si>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</si>
  <si>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</si>
  <si>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</si>
  <si>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</si>
  <si>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</si>
  <si>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</si>
  <si>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</si>
  <si>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</si>
  <si>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</si>
  <si>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</si>
  <si>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</si>
  <si>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</si>
  <si>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</si>
  <si>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</si>
  <si>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</si>
  <si>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</si>
  <si>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</si>
  <si>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</si>
  <si>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</si>
  <si>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</si>
  <si>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</si>
  <si>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</si>
  <si>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</si>
  <si>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</si>
  <si>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</si>
  <si>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</si>
  <si>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</si>
  <si>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</si>
  <si>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</si>
  <si>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</si>
  <si>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</si>
  <si>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</si>
  <si>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</si>
  <si>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</si>
  <si>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</si>
  <si>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</si>
  <si>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</si>
  <si>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</si>
  <si>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</si>
  <si>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</si>
  <si>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</si>
  <si>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</si>
  <si>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</si>
  <si>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</si>
  <si>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</si>
  <si>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</si>
  <si>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</si>
  <si>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</si>
  <si>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</si>
  <si>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</si>
  <si>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</si>
  <si>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</si>
  <si>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</si>
  <si>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</si>
  <si>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</si>
  <si>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</si>
  <si>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</si>
  <si>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</si>
  <si>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</si>
  <si>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</si>
  <si>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</si>
  <si>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</si>
  <si>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</si>
  <si>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</si>
  <si>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</si>
  <si>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</si>
  <si>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</si>
  <si>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</si>
  <si>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</si>
  <si>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</si>
  <si>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</si>
  <si>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</si>
  <si>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</si>
  <si>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</si>
  <si>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</si>
  <si>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</si>
  <si>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</si>
  <si>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</si>
  <si>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</si>
  <si>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</si>
  <si>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</si>
  <si>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</si>
  <si>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</si>
  <si>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</si>
  <si>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</si>
  <si>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</si>
  <si>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</si>
  <si>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</si>
  <si>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</si>
  <si>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</si>
  <si>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</si>
  <si>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</si>
  <si>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</si>
  <si>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</si>
  <si>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</si>
  <si>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</si>
  <si>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</si>
  <si>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</si>
  <si>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</si>
  <si>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</si>
  <si>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</si>
  <si>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</si>
  <si>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</si>
  <si>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</si>
  <si>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</si>
  <si>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</si>
  <si>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</si>
  <si>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</si>
  <si>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</si>
  <si>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</si>
  <si>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</si>
  <si>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</si>
  <si>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</si>
  <si>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</si>
  <si>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</si>
  <si>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</si>
  <si>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</si>
  <si>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</si>
  <si>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</si>
  <si>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</si>
  <si>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</si>
  <si>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</si>
  <si>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</si>
  <si>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</si>
  <si>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</si>
  <si>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</si>
  <si>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</si>
  <si>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</si>
  <si>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</si>
  <si>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</si>
  <si>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</si>
  <si>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</si>
  <si>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</si>
  <si>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</si>
  <si>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</si>
  <si>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</si>
  <si>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</si>
  <si>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</si>
  <si>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</si>
  <si>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</si>
  <si>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</si>
  <si>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</si>
  <si>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</si>
  <si>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</si>
  <si>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</si>
  <si>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</si>
  <si>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</si>
  <si>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</si>
  <si>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</si>
  <si>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</si>
  <si>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</si>
  <si>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</si>
  <si>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</si>
  <si>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</si>
  <si>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</si>
  <si>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</si>
  <si>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</si>
  <si>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</si>
  <si>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</si>
  <si>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</si>
  <si>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</si>
  <si>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</si>
  <si>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</si>
  <si>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</si>
  <si>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</si>
  <si>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</si>
  <si>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</si>
  <si>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</si>
  <si>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</si>
  <si>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</si>
  <si>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</si>
  <si>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</si>
  <si>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</si>
  <si>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</si>
  <si>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</si>
  <si>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</si>
  <si>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</si>
  <si>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</si>
  <si>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</si>
  <si>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</si>
  <si>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</si>
  <si>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</si>
  <si>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</si>
  <si>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</si>
  <si>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</si>
  <si>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</si>
  <si>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</si>
  <si>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</si>
  <si>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</si>
  <si>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</si>
  <si>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</si>
  <si>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</si>
  <si>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</si>
  <si>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</si>
  <si>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</si>
  <si>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</si>
  <si>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</si>
  <si>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</si>
  <si>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</si>
  <si>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</si>
  <si>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</si>
  <si>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</si>
  <si>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</si>
  <si>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</si>
  <si>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</si>
  <si>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</si>
  <si>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</si>
  <si>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</si>
  <si>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</si>
  <si>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</si>
  <si>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</si>
  <si>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</si>
  <si>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</si>
  <si>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</si>
  <si>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</si>
  <si>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</si>
  <si>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</si>
  <si>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</si>
  <si>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</si>
  <si>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</si>
  <si>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</si>
  <si>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</si>
  <si>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</si>
  <si>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</si>
  <si>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</si>
  <si>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</si>
  <si>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</si>
  <si>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</si>
  <si>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</si>
  <si>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</si>
  <si>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</si>
  <si>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</si>
  <si>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</si>
  <si>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</si>
  <si>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</si>
  <si>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</si>
  <si>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</si>
  <si>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</si>
  <si>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</si>
  <si>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</si>
  <si>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</si>
  <si>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</si>
  <si>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</si>
  <si>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</si>
  <si>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</si>
  <si>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</si>
  <si>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</si>
  <si>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</si>
  <si>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</si>
  <si>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</si>
  <si>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</si>
  <si>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</si>
  <si>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</si>
  <si>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</si>
  <si>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</si>
  <si>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</si>
  <si>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</si>
  <si>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</si>
  <si>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</si>
  <si>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</si>
  <si>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</si>
  <si>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</si>
  <si>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</si>
  <si>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</si>
  <si>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</si>
  <si>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</si>
  <si>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</si>
  <si>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</si>
  <si>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</si>
  <si>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</si>
  <si>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</si>
  <si>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</si>
  <si>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</si>
  <si>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</si>
  <si>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</si>
  <si>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</si>
  <si>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</si>
  <si>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</si>
  <si>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</si>
  <si>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</si>
  <si>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</si>
  <si>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</si>
  <si>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</si>
  <si>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</si>
  <si>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</si>
  <si>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</si>
  <si>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</si>
  <si>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</si>
  <si>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</si>
  <si>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</si>
  <si>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</si>
  <si>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</si>
  <si>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</si>
  <si>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</si>
  <si>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</si>
  <si>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</si>
  <si>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</si>
  <si>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</si>
  <si>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</si>
  <si>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</si>
  <si>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</si>
  <si>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</si>
  <si>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</si>
  <si>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</si>
  <si>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</si>
  <si>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</si>
  <si>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</si>
  <si>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</si>
  <si>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</si>
  <si>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</si>
  <si>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</si>
  <si>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</si>
  <si>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</si>
  <si>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</si>
  <si>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</si>
  <si>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</si>
  <si>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</si>
  <si>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</si>
  <si>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</si>
  <si>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</si>
  <si>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</si>
  <si>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</si>
  <si>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</si>
  <si>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</si>
  <si>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</si>
  <si>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</si>
  <si>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</si>
  <si>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</si>
  <si>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</si>
  <si>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</si>
  <si>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</si>
  <si>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</si>
  <si>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</si>
  <si>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</si>
  <si>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</si>
  <si>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</si>
  <si>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</si>
  <si>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</si>
  <si>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</si>
  <si>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</si>
  <si>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</si>
  <si>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</si>
  <si>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</si>
  <si>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</si>
  <si>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</si>
  <si>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</si>
  <si>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</si>
  <si>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</si>
  <si>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</si>
  <si>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</si>
  <si>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</si>
  <si>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</si>
  <si>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</si>
  <si>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</si>
  <si>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</si>
  <si>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</si>
  <si>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</si>
  <si>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</si>
  <si>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</si>
  <si>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</si>
  <si>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</si>
  <si>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</si>
  <si>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</si>
  <si>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</si>
  <si>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</si>
  <si>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</si>
  <si>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</si>
  <si>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</si>
  <si>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</si>
  <si>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</si>
  <si>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</si>
  <si>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</si>
  <si>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</si>
  <si>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</si>
  <si>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</si>
  <si>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</si>
  <si>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</si>
  <si>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</si>
  <si>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</si>
  <si>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</si>
  <si>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</si>
  <si>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</si>
  <si>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</si>
  <si>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</si>
  <si>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</si>
  <si>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</si>
  <si>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</si>
  <si>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</si>
  <si>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</si>
  <si>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</si>
  <si>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</si>
  <si>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</si>
  <si>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</si>
  <si>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</si>
  <si>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</si>
  <si>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</si>
  <si>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</si>
  <si>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</si>
  <si>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</si>
  <si>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</si>
  <si>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</si>
  <si>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</si>
  <si>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</si>
  <si>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</si>
  <si>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</si>
  <si>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</si>
  <si>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</si>
  <si>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</si>
  <si>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</si>
  <si>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</si>
  <si>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</si>
  <si>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</si>
  <si>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</si>
  <si>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</si>
  <si>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</si>
  <si>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</si>
  <si>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</si>
  <si>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</si>
  <si>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</si>
  <si>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</si>
  <si>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</si>
  <si>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</si>
  <si>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</si>
  <si>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</si>
  <si>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</si>
  <si>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</si>
  <si>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</si>
  <si>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</si>
  <si>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</si>
  <si>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</si>
  <si>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</si>
  <si>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</si>
  <si>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</si>
  <si>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</si>
  <si>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</si>
  <si>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</si>
  <si>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</si>
  <si>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</si>
  <si>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</si>
  <si>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</si>
  <si>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</si>
  <si>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</si>
  <si>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</si>
  <si>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</si>
  <si>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</si>
  <si>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</si>
  <si>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</si>
  <si>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</si>
  <si>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</si>
  <si>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</si>
  <si>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</si>
  <si>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</si>
  <si>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</si>
  <si>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</si>
  <si>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</si>
  <si>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</si>
  <si>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</si>
  <si>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</si>
  <si>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</si>
  <si>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</si>
  <si>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</si>
  <si>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</si>
  <si>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</si>
  <si>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</si>
  <si>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</si>
  <si>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</si>
  <si>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</si>
  <si>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</si>
  <si>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</si>
  <si>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</si>
  <si>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</si>
  <si>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</si>
  <si>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</si>
  <si>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</si>
  <si>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</si>
  <si>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</si>
  <si>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</si>
  <si>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</si>
  <si>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</si>
  <si>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</si>
  <si>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</si>
  <si>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</si>
  <si>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</si>
  <si>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</si>
  <si>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</si>
  <si>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</si>
  <si>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</si>
  <si>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</si>
  <si>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</si>
  <si>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</si>
  <si>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</si>
  <si>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</si>
  <si>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</si>
  <si>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</si>
  <si>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</si>
  <si>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</si>
  <si>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</si>
  <si>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</si>
  <si>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</si>
  <si>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</si>
  <si>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</si>
  <si>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</si>
  <si>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</si>
  <si>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</si>
  <si>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</si>
  <si>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</si>
  <si>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</si>
  <si>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</si>
  <si>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</si>
  <si>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</si>
  <si>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</si>
  <si>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</si>
  <si>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</si>
  <si>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</si>
  <si>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</si>
  <si>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</si>
  <si>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</si>
  <si>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</si>
  <si>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</si>
  <si>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</si>
  <si>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</si>
  <si>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</si>
  <si>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</si>
  <si>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</si>
  <si>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</si>
  <si>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</si>
  <si>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</si>
  <si>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</si>
  <si>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</si>
  <si>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</si>
  <si>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</si>
  <si>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</si>
  <si>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</si>
  <si>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</si>
  <si>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</si>
  <si>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</si>
  <si>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</si>
  <si>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</si>
  <si>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</si>
  <si>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</si>
  <si>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</si>
  <si>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</si>
  <si>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</si>
  <si>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</si>
  <si>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</si>
  <si>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</si>
  <si>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</si>
  <si>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</si>
  <si>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</si>
  <si>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</si>
  <si>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</si>
  <si>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</si>
  <si>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</si>
  <si>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</si>
  <si>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</si>
  <si>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</si>
  <si>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</si>
  <si>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</si>
  <si>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</si>
  <si>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</si>
  <si>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</si>
  <si>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</si>
  <si>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</si>
  <si>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</si>
  <si>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</si>
  <si>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</si>
  <si>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</si>
  <si>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</si>
  <si>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</si>
  <si>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</si>
  <si>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</si>
  <si>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</si>
  <si>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</si>
  <si>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</si>
  <si>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</si>
  <si>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</si>
  <si>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</si>
  <si>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</si>
  <si>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</si>
  <si>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</si>
  <si>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</si>
  <si>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</si>
  <si>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</si>
  <si>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</si>
  <si>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</si>
  <si>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</si>
  <si>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</si>
  <si>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</si>
  <si>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</si>
  <si>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</si>
  <si>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</si>
  <si>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</si>
  <si>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</si>
  <si>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</si>
  <si>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</si>
  <si>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</si>
  <si>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</si>
  <si>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</si>
  <si>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</si>
  <si>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</si>
  <si>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</si>
  <si>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</si>
  <si>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</si>
  <si>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</si>
  <si>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</si>
  <si>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</si>
  <si>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</si>
  <si>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</si>
  <si>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</si>
  <si>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</si>
  <si>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</si>
  <si>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</si>
  <si>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</si>
  <si>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</si>
  <si>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</si>
  <si>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</si>
  <si>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</si>
  <si>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</si>
  <si>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</si>
  <si>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</si>
  <si>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</si>
  <si>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</si>
  <si>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</si>
  <si>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</si>
  <si>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</si>
  <si>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</si>
  <si>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</si>
  <si>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</si>
  <si>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</si>
  <si>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</si>
  <si>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</si>
  <si>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</si>
  <si>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</si>
  <si>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</si>
  <si>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</si>
  <si>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</si>
  <si>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</si>
  <si>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</si>
  <si>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</si>
  <si>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</si>
  <si>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</si>
  <si>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</si>
  <si>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</si>
  <si>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</si>
  <si>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</si>
  <si>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</si>
  <si>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</si>
  <si>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</si>
  <si>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</si>
  <si>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</si>
  <si>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</si>
  <si>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</si>
  <si>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</si>
  <si>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</si>
  <si>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</si>
  <si>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</si>
  <si>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</si>
  <si>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</si>
  <si>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</si>
  <si>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</si>
  <si>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</si>
  <si>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</si>
  <si>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</si>
  <si>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</si>
  <si>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</si>
  <si>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</si>
  <si>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</si>
  <si>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</si>
  <si>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</si>
  <si>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</si>
  <si>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</si>
  <si>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</si>
  <si>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</si>
  <si>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</si>
  <si>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</si>
  <si>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</si>
  <si>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</si>
  <si>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</si>
  <si>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</si>
  <si>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</si>
  <si>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</si>
  <si>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</si>
  <si>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</si>
  <si>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</si>
  <si>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</si>
  <si>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</si>
  <si>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</si>
  <si>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</si>
  <si>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</si>
  <si>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</si>
  <si>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</si>
  <si>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</si>
  <si>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</si>
  <si>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</si>
  <si>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</si>
  <si>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</si>
  <si>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</si>
  <si>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</si>
  <si>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</si>
  <si>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</si>
  <si>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</si>
  <si>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</si>
  <si>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</si>
  <si>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</si>
  <si>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</si>
  <si>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</si>
  <si>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</si>
  <si>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</si>
  <si>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</si>
  <si>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</si>
  <si>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</si>
  <si>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</si>
  <si>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</si>
  <si>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</si>
  <si>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</si>
  <si>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</si>
  <si>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</si>
  <si>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</si>
  <si>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</si>
  <si>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</si>
  <si>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</si>
  <si>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</si>
  <si>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</si>
  <si>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</si>
  <si>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</si>
  <si>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</si>
  <si>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</si>
  <si>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</si>
  <si>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</si>
  <si>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</si>
  <si>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</si>
  <si>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</si>
  <si>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</si>
  <si>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</si>
  <si>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</si>
  <si>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</si>
  <si>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</si>
  <si>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</si>
  <si>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</si>
  <si>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</si>
  <si>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</si>
  <si>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</si>
  <si>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</si>
  <si>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</si>
  <si>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</si>
  <si>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</si>
  <si>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</si>
  <si>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</si>
  <si>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</si>
  <si>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</si>
  <si>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</si>
  <si>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</si>
  <si>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</si>
  <si>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</si>
  <si>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</si>
  <si>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</si>
  <si>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</si>
  <si>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</si>
  <si>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</si>
  <si>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</si>
  <si>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</si>
  <si>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</si>
  <si>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</si>
  <si>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</si>
  <si>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</si>
  <si>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</si>
  <si>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</si>
  <si>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</si>
  <si>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</si>
  <si>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</si>
  <si>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</si>
  <si>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</si>
  <si>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</si>
  <si>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</si>
  <si>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</si>
  <si>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</si>
  <si>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</si>
  <si>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</si>
  <si>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</si>
  <si>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</si>
  <si>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</si>
  <si>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</si>
  <si>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</si>
  <si>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</si>
  <si>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</si>
  <si>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</si>
  <si>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</si>
  <si>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</si>
  <si>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</si>
  <si>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</si>
  <si>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</si>
  <si>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</si>
  <si>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</si>
  <si>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</si>
  <si>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</si>
  <si>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</si>
  <si>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</si>
  <si>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</si>
  <si>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</si>
  <si>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</si>
  <si>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</si>
  <si>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</si>
  <si>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</si>
  <si>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</si>
  <si>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</si>
  <si>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</si>
  <si>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</si>
  <si>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</si>
  <si>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</si>
  <si>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</si>
  <si>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</si>
  <si>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</si>
  <si>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</si>
  <si>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</si>
  <si>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</si>
  <si>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</si>
  <si>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</si>
  <si>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</si>
  <si>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</si>
  <si>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</si>
  <si>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</si>
  <si>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</si>
  <si>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</si>
  <si>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</si>
  <si>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</si>
  <si>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</si>
  <si>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</si>
  <si>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</si>
  <si>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</si>
  <si>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</si>
  <si>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</si>
  <si>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</si>
  <si>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</si>
  <si>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</si>
  <si>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</si>
  <si>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</si>
  <si>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</si>
  <si>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</si>
  <si>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</si>
  <si>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</si>
  <si>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</si>
  <si>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</si>
  <si>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</si>
  <si>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</si>
  <si>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</si>
  <si>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</si>
  <si>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</si>
  <si>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</si>
  <si>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</si>
  <si>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</si>
  <si>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</si>
  <si>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</si>
  <si>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</si>
  <si>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</si>
  <si>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</si>
  <si>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</si>
  <si>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</si>
  <si>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</si>
  <si>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</si>
  <si>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</si>
  <si>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</si>
  <si>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</si>
  <si>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</si>
  <si>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</si>
  <si>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</si>
  <si>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</si>
  <si>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</si>
  <si>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</si>
  <si>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</si>
  <si>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</si>
  <si>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</si>
  <si>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</si>
  <si>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</si>
  <si>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</si>
  <si>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</si>
  <si>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</si>
  <si>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</si>
  <si>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</si>
  <si>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</si>
  <si>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</si>
  <si>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</si>
  <si>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</si>
  <si>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</si>
  <si>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</si>
  <si>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</si>
  <si>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</si>
  <si>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</si>
  <si>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</si>
  <si>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</si>
  <si>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</si>
  <si>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</si>
  <si>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</si>
  <si>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</si>
  <si>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</si>
  <si>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</si>
  <si>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</si>
  <si>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</si>
  <si>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</si>
  <si>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</si>
  <si>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</si>
  <si>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</si>
  <si>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</si>
  <si>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</si>
  <si>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</si>
  <si>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</si>
  <si>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</si>
  <si>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</si>
  <si>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</si>
  <si>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</si>
  <si>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</si>
  <si>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</si>
  <si>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</si>
  <si>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</si>
  <si>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</si>
  <si>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</si>
  <si>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</si>
  <si>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</si>
  <si>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</si>
  <si>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</si>
  <si>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</si>
  <si>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</si>
  <si>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</si>
  <si>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</si>
  <si>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</si>
  <si>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</si>
  <si>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</si>
  <si>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</si>
  <si>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</si>
  <si>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</si>
  <si>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</si>
  <si>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</si>
  <si>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</si>
  <si>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</si>
  <si>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</si>
  <si>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</si>
  <si>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</si>
  <si>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</si>
  <si>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</si>
  <si>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</si>
  <si>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</si>
  <si>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</si>
  <si>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</si>
  <si>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</si>
  <si>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</si>
  <si>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</si>
  <si>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</si>
  <si>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</si>
  <si>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</si>
  <si>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</si>
  <si>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</si>
  <si>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</si>
  <si>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</si>
  <si>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</si>
  <si>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</si>
  <si>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</si>
  <si>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</si>
  <si>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</si>
  <si>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</si>
  <si>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</si>
  <si>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</si>
  <si>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</si>
  <si>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</si>
  <si>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</si>
  <si>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</si>
  <si>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</si>
  <si>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</si>
  <si>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</si>
  <si>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</si>
  <si>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</si>
  <si>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</si>
  <si>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</si>
  <si>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</si>
  <si>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</si>
  <si>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</si>
  <si>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</si>
  <si>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</si>
  <si>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</si>
  <si>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</si>
  <si>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</si>
  <si>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</si>
  <si>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</si>
  <si>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</si>
  <si>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</si>
  <si>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</si>
  <si>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</si>
  <si>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</si>
  <si>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</si>
  <si>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</si>
  <si>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</si>
  <si>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</si>
  <si>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</si>
  <si>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</si>
  <si>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</si>
  <si>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</si>
  <si>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</si>
  <si>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</si>
  <si>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</si>
  <si>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</si>
  <si>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</si>
  <si>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</si>
  <si>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</si>
  <si>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</si>
  <si>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</si>
  <si>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</si>
  <si>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</si>
  <si>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</si>
  <si>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</si>
  <si>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</si>
  <si>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</si>
  <si>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</si>
  <si>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</si>
  <si>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</si>
  <si>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</si>
  <si>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</si>
  <si>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</si>
  <si>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</si>
  <si>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</si>
  <si>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</si>
  <si>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</si>
  <si>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</si>
  <si>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</si>
  <si>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</si>
  <si>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</si>
  <si>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</si>
  <si>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</si>
  <si>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</si>
  <si>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</si>
  <si>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</si>
  <si>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</si>
  <si>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</si>
  <si>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</si>
  <si>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</si>
  <si>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</si>
  <si>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</si>
  <si>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</si>
  <si>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</si>
  <si>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</si>
  <si>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</si>
  <si>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</si>
  <si>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</si>
  <si>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</si>
  <si>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</si>
  <si>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</si>
  <si>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</si>
  <si>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</si>
  <si>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</si>
  <si>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</si>
  <si>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</si>
  <si>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</si>
  <si>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</si>
  <si>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</si>
  <si>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</si>
  <si>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</si>
  <si>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</si>
  <si>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</si>
  <si>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</si>
  <si>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</si>
  <si>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</si>
  <si>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</si>
  <si>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</si>
  <si>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</si>
  <si>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</si>
  <si>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</si>
  <si>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</si>
  <si>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</si>
  <si>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</si>
  <si>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</si>
  <si>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</si>
  <si>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</si>
  <si>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</si>
  <si>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</si>
  <si>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</si>
  <si>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</si>
  <si>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</si>
  <si>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</si>
  <si>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</si>
  <si>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</si>
  <si>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</si>
  <si>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</si>
  <si>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</si>
  <si>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</si>
  <si>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</si>
  <si>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</si>
  <si>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</si>
  <si>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</si>
  <si>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</si>
  <si>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</si>
  <si>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</si>
  <si>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</si>
  <si>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</si>
  <si>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</si>
  <si>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</si>
  <si>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</si>
  <si>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</si>
  <si>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</si>
  <si>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</si>
  <si>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</si>
  <si>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</si>
  <si>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</si>
  <si>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</si>
  <si>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</si>
  <si>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</si>
  <si>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</si>
  <si>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</si>
  <si>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</si>
  <si>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</si>
  <si>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</si>
  <si>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</si>
  <si>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</si>
  <si>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</si>
  <si>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</si>
  <si>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</si>
  <si>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</si>
  <si>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</si>
  <si>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</si>
  <si>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</si>
  <si>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</si>
  <si>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</si>
  <si>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</si>
  <si>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</si>
  <si>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</si>
  <si>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</si>
  <si>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</si>
  <si>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</si>
  <si>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</si>
  <si>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</si>
  <si>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</si>
  <si>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</si>
  <si>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</si>
  <si>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</si>
  <si>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</si>
  <si>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</si>
  <si>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</si>
  <si>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</si>
  <si>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</si>
  <si>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</si>
  <si>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</si>
  <si>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</si>
  <si>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</si>
  <si>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</si>
  <si>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</si>
  <si>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</si>
  <si>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</si>
  <si>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</si>
  <si>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</si>
  <si>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</si>
  <si>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</si>
  <si>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</si>
  <si>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</si>
  <si>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</si>
  <si>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</si>
  <si>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</si>
  <si>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</si>
  <si>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</si>
  <si>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</si>
  <si>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</si>
  <si>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</si>
  <si>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</si>
  <si>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</si>
  <si>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</si>
  <si>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</si>
  <si>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</si>
  <si>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</si>
  <si>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</si>
  <si>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</si>
  <si>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</si>
  <si>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</si>
  <si>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</si>
  <si>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</si>
  <si>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</si>
  <si>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</si>
  <si>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</si>
  <si>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</si>
  <si>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</si>
  <si>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</si>
  <si>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</si>
  <si>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</si>
  <si>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</si>
  <si>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</si>
  <si>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</si>
  <si>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</si>
  <si>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</si>
  <si>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</si>
  <si>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</si>
  <si>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</si>
  <si>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</si>
  <si>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</si>
  <si>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</si>
  <si>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</si>
  <si>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</si>
  <si>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</si>
  <si>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</si>
  <si>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</si>
  <si>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</si>
  <si>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</si>
  <si>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</si>
  <si>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</si>
  <si>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</si>
  <si>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</si>
  <si>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</si>
  <si>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</si>
  <si>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</si>
  <si>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</si>
  <si>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</si>
  <si>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</si>
  <si>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</si>
  <si>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</si>
  <si>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</si>
  <si>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</si>
  <si>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</si>
  <si>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</si>
  <si>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</si>
  <si>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</si>
  <si>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</si>
  <si>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</si>
  <si>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</si>
  <si>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</si>
  <si>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</si>
  <si>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</si>
  <si>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</si>
  <si>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</si>
  <si>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</si>
  <si>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</si>
  <si>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</si>
  <si>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</si>
  <si>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</si>
  <si>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</si>
  <si>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</si>
  <si>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</si>
  <si>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</si>
  <si>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</si>
  <si>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</si>
  <si>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</si>
  <si>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</si>
  <si>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</si>
  <si>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</si>
  <si>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</si>
  <si>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</si>
  <si>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</si>
  <si>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</si>
  <si>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</si>
  <si>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</si>
  <si>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</si>
  <si>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</si>
  <si>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</si>
  <si>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</si>
  <si>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</si>
  <si>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</si>
  <si>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</si>
  <si>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</si>
  <si>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</si>
  <si>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</si>
  <si>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</si>
  <si>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</si>
  <si>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</si>
  <si>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</si>
  <si>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</si>
  <si>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</si>
  <si>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</si>
  <si>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</si>
  <si>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</si>
  <si>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</si>
  <si>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</si>
  <si>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</si>
  <si>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</si>
  <si>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</si>
  <si>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</si>
  <si>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</si>
  <si>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</si>
  <si>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</si>
  <si>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</si>
  <si>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</si>
  <si>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</si>
  <si>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</si>
  <si>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</si>
  <si>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</si>
  <si>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</si>
  <si>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</si>
  <si>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</si>
  <si>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</si>
  <si>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</si>
  <si>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</si>
  <si>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</si>
  <si>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</si>
  <si>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</si>
  <si>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</si>
  <si>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</si>
  <si>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</si>
  <si>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</si>
  <si>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</si>
  <si>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</si>
  <si>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</si>
  <si>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</si>
  <si>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</si>
  <si>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</si>
  <si>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</si>
  <si>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</si>
  <si>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</si>
  <si>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</si>
  <si>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</si>
  <si>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</si>
  <si>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</si>
  <si>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</si>
  <si>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</si>
  <si>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</si>
  <si>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</si>
  <si>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</si>
  <si>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</si>
  <si>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</si>
  <si>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</si>
  <si>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</si>
  <si>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</si>
  <si>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</si>
  <si>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</si>
  <si>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</si>
  <si>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</si>
  <si>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</si>
  <si>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</si>
  <si>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</si>
  <si>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</si>
  <si>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</si>
  <si>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</si>
  <si>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</si>
  <si>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</si>
  <si>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</si>
  <si>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</si>
  <si>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</si>
  <si>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</si>
  <si>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</si>
  <si>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</si>
  <si>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</si>
  <si>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</si>
  <si>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</si>
  <si>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</si>
  <si>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</si>
  <si>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</si>
  <si>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</si>
  <si>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</si>
  <si>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</si>
  <si>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</si>
  <si>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</si>
  <si>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</si>
  <si>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</si>
  <si>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</si>
  <si>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</si>
  <si>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</si>
  <si>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</si>
  <si>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</si>
  <si>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</si>
  <si>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</si>
  <si>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</si>
  <si>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</si>
  <si>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</si>
  <si>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</si>
  <si>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</si>
  <si>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</si>
  <si>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</si>
  <si>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</si>
  <si>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</si>
  <si>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</si>
  <si>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</si>
  <si>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</si>
  <si>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</si>
  <si>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</si>
  <si>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</si>
  <si>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</si>
  <si>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</si>
  <si>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</si>
  <si>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</si>
  <si>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</si>
  <si>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</si>
  <si>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</si>
  <si>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</si>
  <si>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</si>
  <si>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</si>
  <si>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</si>
  <si>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</si>
  <si>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</si>
  <si>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</si>
  <si>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</si>
  <si>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</si>
  <si>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</si>
  <si>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</si>
  <si>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</si>
  <si>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</si>
  <si>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</si>
  <si>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</si>
  <si>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</si>
  <si>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</si>
  <si>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</si>
  <si>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</si>
  <si>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</si>
  <si>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</si>
  <si>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</si>
  <si>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</si>
  <si>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</si>
  <si>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</si>
  <si>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</si>
  <si>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</si>
  <si>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</si>
  <si>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</si>
  <si>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</si>
  <si>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</si>
  <si>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</si>
  <si>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</si>
  <si>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</si>
  <si>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</si>
  <si>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</si>
  <si>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</si>
  <si>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</si>
  <si>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</si>
  <si>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</si>
  <si>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</si>
  <si>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</si>
  <si>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</si>
  <si>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</si>
  <si>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</si>
  <si>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</si>
  <si>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</si>
  <si>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</si>
  <si>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</si>
  <si>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</si>
  <si>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</si>
  <si>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</si>
  <si>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</si>
  <si>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</si>
  <si>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</si>
  <si>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</si>
  <si>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</si>
  <si>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</si>
  <si>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</si>
  <si>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</si>
  <si>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</si>
  <si>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</si>
  <si>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</si>
  <si>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</si>
  <si>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</si>
  <si>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</si>
  <si>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</si>
  <si>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</si>
  <si>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</si>
  <si>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</si>
  <si>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</si>
  <si>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</si>
  <si>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</si>
  <si>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</si>
  <si>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</si>
  <si>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</si>
  <si>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</si>
  <si>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</si>
  <si>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</si>
  <si>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</si>
  <si>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</si>
  <si>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</si>
  <si>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</si>
  <si>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</si>
  <si>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</si>
  <si>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</si>
  <si>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</si>
  <si>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</si>
  <si>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</si>
  <si>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</si>
  <si>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</si>
  <si>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</si>
  <si>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</si>
  <si>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</si>
  <si>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</si>
  <si>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</si>
  <si>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</si>
  <si>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</si>
  <si>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</si>
  <si>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</si>
  <si>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</si>
  <si>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</si>
  <si>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</si>
  <si>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</si>
  <si>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</si>
  <si>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</si>
  <si>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</si>
  <si>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</si>
  <si>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</si>
  <si>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</si>
  <si>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</si>
  <si>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</si>
  <si>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</si>
  <si>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</si>
  <si>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</si>
  <si>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</si>
  <si>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</si>
  <si>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</si>
  <si>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</si>
  <si>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</si>
  <si>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</si>
  <si>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</si>
  <si>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</si>
  <si>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</si>
  <si>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</si>
  <si>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</si>
  <si>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</si>
  <si>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</si>
  <si>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</si>
  <si>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</si>
  <si>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</si>
  <si>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</si>
  <si>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</si>
  <si>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</si>
  <si>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</si>
  <si>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</si>
  <si>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</si>
  <si>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</si>
  <si>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</si>
  <si>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</si>
  <si>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</si>
  <si>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</si>
  <si>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</si>
  <si>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</si>
  <si>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</si>
  <si>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</si>
  <si>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</si>
  <si>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</si>
  <si>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</si>
  <si>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</si>
  <si>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</si>
  <si>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</si>
  <si>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</si>
  <si>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</si>
  <si>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</si>
  <si>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</si>
  <si>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</si>
  <si>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</si>
  <si>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</si>
  <si>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</si>
  <si>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</si>
  <si>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</si>
  <si>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</si>
  <si>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</si>
  <si>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</si>
  <si>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</si>
  <si>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</si>
  <si>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</si>
  <si>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</si>
  <si>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</si>
  <si>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</si>
  <si>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</si>
  <si>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</si>
  <si>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</si>
  <si>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</si>
  <si>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</si>
  <si>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</si>
  <si>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</si>
  <si>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</si>
  <si>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</si>
  <si>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</si>
  <si>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</si>
  <si>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</si>
  <si>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</si>
  <si>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</si>
  <si>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</si>
  <si>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</si>
  <si>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</si>
  <si>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</si>
  <si>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</si>
  <si>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</si>
  <si>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</si>
  <si>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</si>
  <si>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</si>
  <si>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</si>
  <si>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</si>
  <si>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</si>
  <si>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</si>
  <si>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</si>
  <si>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</si>
  <si>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</si>
  <si>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</si>
  <si>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</si>
  <si>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</si>
  <si>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</si>
  <si>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</si>
  <si>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</si>
  <si>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</si>
  <si>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</si>
  <si>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</si>
  <si>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</si>
  <si>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</si>
  <si>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</si>
  <si>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</si>
  <si>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</si>
  <si>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</si>
  <si>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</si>
  <si>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</si>
  <si>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</si>
  <si>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</si>
  <si>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</si>
  <si>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</si>
  <si>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</si>
  <si>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</si>
  <si>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</si>
  <si>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</si>
  <si>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</si>
  <si>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</si>
  <si>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</si>
  <si>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</si>
  <si>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</si>
  <si>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</si>
  <si>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</si>
  <si>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</si>
  <si>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</si>
  <si>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</si>
  <si>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</si>
  <si>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</si>
  <si>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</si>
  <si>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</si>
  <si>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</si>
  <si>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</si>
  <si>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</si>
  <si>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</si>
  <si>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</si>
  <si>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</si>
  <si>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</si>
  <si>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</si>
  <si>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</si>
  <si>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</si>
  <si>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</si>
  <si>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</si>
  <si>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</si>
  <si>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</si>
  <si>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</si>
  <si>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</si>
  <si>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</si>
  <si>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</si>
  <si>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</si>
  <si>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</si>
  <si>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</si>
  <si>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</si>
  <si>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</si>
  <si>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</si>
  <si>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</si>
  <si>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</si>
  <si>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</si>
  <si>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</si>
  <si>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</si>
  <si>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</si>
  <si>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</si>
  <si>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</si>
  <si>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</si>
  <si>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</si>
  <si>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</si>
  <si>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</si>
  <si>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</si>
  <si>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</si>
  <si>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</si>
  <si>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</si>
  <si>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</si>
  <si>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</si>
  <si>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</si>
  <si>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</si>
  <si>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</si>
  <si>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</si>
  <si>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</si>
  <si>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</si>
  <si>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</si>
  <si>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</si>
  <si>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</si>
  <si>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</si>
  <si>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</si>
  <si>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</si>
  <si>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</si>
  <si>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</si>
  <si>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</si>
  <si>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</si>
  <si>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</si>
  <si>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</si>
  <si>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</si>
  <si>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</si>
  <si>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</si>
  <si>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</si>
  <si>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</si>
  <si>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</si>
  <si>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</si>
  <si>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</si>
  <si>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</si>
  <si>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</si>
  <si>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</si>
  <si>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</si>
  <si>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</si>
  <si>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</si>
  <si>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</si>
  <si>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</si>
  <si>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</si>
  <si>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</si>
  <si>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</si>
  <si>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</si>
  <si>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</si>
  <si>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</si>
  <si>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</si>
  <si>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</si>
  <si>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</si>
  <si>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</si>
  <si>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</si>
  <si>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</si>
  <si>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</si>
  <si>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</si>
  <si>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</si>
  <si>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</si>
  <si>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</si>
  <si>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</si>
  <si>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</si>
  <si>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</si>
  <si>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</si>
  <si>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</si>
  <si>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</si>
  <si>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</si>
  <si>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</si>
  <si>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</si>
  <si>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</si>
  <si>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</si>
  <si>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</si>
  <si>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</si>
  <si>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</si>
  <si>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</si>
  <si>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</si>
  <si>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</si>
  <si>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</si>
  <si>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</si>
  <si>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</si>
  <si>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</si>
  <si>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</si>
  <si>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</si>
  <si>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</si>
  <si>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</si>
  <si>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</si>
  <si>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</si>
  <si>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</si>
  <si>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</si>
  <si>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</si>
  <si>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</si>
  <si>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</si>
  <si>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</si>
  <si>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</si>
  <si>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</si>
  <si>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</si>
  <si>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</si>
  <si>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</si>
  <si>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</si>
  <si>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</si>
  <si>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</si>
  <si>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</si>
  <si>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</si>
  <si>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</si>
  <si>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</si>
  <si>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</si>
  <si>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</si>
  <si>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</si>
  <si>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</si>
  <si>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</si>
  <si>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</si>
  <si>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</si>
  <si>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</si>
  <si>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</si>
  <si>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</si>
  <si>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</si>
  <si>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</si>
  <si>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</si>
  <si>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</si>
  <si>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</si>
  <si>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</si>
  <si>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</si>
  <si>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</si>
  <si>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</si>
  <si>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</si>
  <si>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</si>
  <si>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</si>
  <si>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</si>
  <si>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</si>
  <si>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</si>
  <si>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</si>
  <si>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</si>
  <si>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</si>
  <si>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</si>
  <si>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</si>
  <si>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</si>
  <si>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</si>
  <si>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</si>
  <si>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</si>
  <si>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</si>
  <si>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</si>
  <si>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</si>
  <si>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</si>
  <si>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</si>
  <si>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</si>
  <si>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</si>
  <si>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</si>
  <si>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</si>
  <si>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</si>
  <si>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</si>
  <si>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</si>
  <si>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</si>
  <si>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</si>
  <si>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</si>
  <si>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</si>
  <si>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</si>
  <si>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</si>
  <si>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</si>
  <si>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</si>
  <si>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</si>
  <si>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</si>
  <si>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</si>
  <si>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</si>
  <si>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</si>
  <si>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</si>
  <si>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</si>
  <si>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</si>
  <si>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</si>
  <si>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</si>
  <si>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</si>
  <si>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</si>
  <si>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</si>
  <si>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</si>
  <si>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</si>
  <si>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</si>
  <si>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</si>
  <si>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</si>
  <si>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</si>
  <si>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</si>
  <si>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</si>
  <si>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</si>
  <si>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</si>
  <si>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</si>
  <si>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</si>
  <si>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</si>
  <si>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</si>
  <si>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</si>
  <si>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</si>
  <si>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</si>
  <si>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</si>
  <si>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</si>
  <si>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</si>
  <si>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</si>
  <si>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</si>
  <si>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</si>
  <si>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</si>
  <si>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</si>
  <si>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</si>
  <si>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</si>
  <si>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</si>
  <si>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</si>
  <si>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</si>
  <si>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</si>
  <si>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</si>
  <si>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</si>
  <si>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</si>
  <si>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</si>
  <si>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</si>
  <si>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</si>
  <si>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</si>
  <si>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</si>
  <si>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</si>
  <si>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</si>
  <si>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</si>
  <si>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</si>
  <si>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</si>
  <si>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</si>
  <si>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</si>
  <si>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</si>
  <si>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</si>
  <si>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</si>
  <si>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</si>
  <si>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</si>
  <si>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</si>
  <si>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</si>
  <si>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</si>
  <si>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</si>
  <si>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</si>
  <si>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</si>
  <si>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</si>
  <si>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</si>
  <si>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</si>
  <si>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</si>
  <si>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</si>
  <si>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</si>
  <si>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</si>
  <si>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</si>
  <si>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</si>
  <si>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</si>
  <si>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</si>
  <si>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</si>
  <si>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</si>
  <si>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</si>
  <si>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</si>
  <si>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</si>
  <si>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</si>
  <si>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</si>
  <si>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</si>
  <si>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</si>
  <si>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</si>
  <si>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</si>
  <si>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</si>
  <si>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</si>
  <si>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</si>
  <si>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</si>
  <si>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</si>
  <si>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</si>
  <si>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</si>
  <si>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</si>
  <si>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</si>
  <si>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</si>
  <si>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</si>
  <si>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</si>
  <si>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</si>
  <si>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</si>
  <si>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</si>
  <si>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</si>
  <si>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</si>
  <si>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</si>
  <si>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</si>
  <si>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</si>
  <si>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</si>
  <si>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</si>
  <si>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</si>
  <si>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</si>
  <si>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</si>
  <si>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</si>
  <si>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</si>
  <si>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</si>
  <si>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</si>
  <si>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</si>
  <si>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</si>
  <si>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</si>
  <si>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</si>
  <si>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</si>
  <si>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</si>
  <si>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</si>
  <si>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</si>
  <si>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</si>
  <si>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</si>
  <si>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</si>
  <si>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</si>
  <si>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</si>
  <si>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</si>
  <si>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</si>
  <si>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</si>
  <si>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</si>
  <si>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</si>
  <si>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</si>
  <si>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</si>
  <si>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</si>
  <si>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</si>
  <si>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</si>
  <si>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</si>
  <si>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</si>
  <si>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</si>
  <si>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</si>
  <si>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</si>
  <si>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</si>
  <si>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</si>
  <si>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</si>
  <si>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</si>
  <si>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</si>
  <si>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</si>
  <si>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</si>
  <si>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</si>
  <si>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</si>
  <si>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</si>
  <si>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</si>
  <si>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</si>
  <si>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</si>
  <si>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</si>
  <si>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</si>
  <si>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</si>
  <si>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</si>
  <si>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</si>
  <si>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</si>
  <si>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</si>
  <si>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</si>
  <si>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</si>
  <si>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</si>
  <si>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</si>
  <si>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</si>
  <si>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</si>
  <si>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</si>
  <si>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</si>
  <si>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</si>
  <si>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</si>
  <si>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</si>
  <si>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</si>
  <si>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</si>
  <si>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</si>
  <si>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</si>
  <si>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</si>
  <si>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</si>
  <si>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</si>
  <si>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</si>
  <si>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</si>
  <si>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</si>
  <si>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</si>
  <si>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</si>
  <si>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</si>
  <si>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</si>
  <si>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</si>
  <si>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</si>
  <si>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</si>
  <si>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</si>
  <si>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</si>
  <si>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</si>
  <si>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</si>
  <si>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</si>
  <si>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</si>
  <si>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</si>
  <si>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</si>
  <si>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</si>
  <si>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</si>
  <si>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</si>
  <si>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</si>
  <si>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</si>
  <si>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</si>
  <si>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</si>
  <si>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</si>
  <si>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</si>
  <si>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</si>
  <si>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</si>
  <si>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</si>
  <si>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</si>
  <si>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</si>
  <si>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</si>
  <si>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</si>
  <si>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</si>
  <si>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</si>
  <si>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</si>
  <si>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</si>
  <si>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</si>
  <si>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</si>
  <si>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</si>
  <si>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</si>
  <si>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</si>
  <si>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</si>
  <si>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</si>
  <si>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</si>
  <si>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</si>
  <si>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</si>
  <si>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</si>
  <si>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</si>
  <si>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</si>
  <si>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</si>
  <si>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</si>
  <si>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</si>
  <si>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</si>
  <si>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</si>
  <si>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</si>
  <si>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</si>
  <si>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</si>
  <si>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</si>
  <si>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</si>
  <si>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</si>
  <si>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</si>
  <si>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</si>
  <si>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</si>
  <si>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</si>
  <si>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</si>
  <si>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</si>
  <si>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</si>
  <si>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</si>
  <si>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</si>
  <si>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</si>
  <si>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</si>
  <si>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</si>
  <si>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</si>
  <si>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</si>
  <si>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</si>
  <si>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</si>
  <si>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</si>
  <si>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</si>
  <si>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</si>
  <si>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</si>
  <si>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</si>
  <si>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</si>
  <si>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</si>
  <si>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</si>
  <si>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</si>
  <si>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</si>
  <si>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</si>
  <si>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</si>
  <si>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</si>
  <si>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</si>
  <si>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</si>
  <si>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</si>
  <si>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</si>
  <si>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</si>
  <si>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</si>
  <si>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</si>
  <si>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</si>
  <si>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</si>
  <si>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</si>
  <si>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</si>
  <si>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</si>
  <si>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</si>
  <si>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</si>
  <si>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</si>
  <si>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</si>
  <si>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</si>
  <si>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</si>
  <si>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</si>
  <si>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</si>
  <si>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</si>
  <si>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</si>
  <si>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</si>
  <si>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</si>
  <si>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</si>
  <si>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</si>
  <si>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</si>
  <si>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</si>
  <si>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</si>
  <si>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</si>
  <si>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</si>
  <si>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</si>
  <si>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</si>
  <si>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</si>
  <si>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</si>
  <si>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</si>
  <si>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</si>
  <si>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</si>
  <si>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</si>
  <si>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</si>
  <si>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</si>
  <si>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</si>
  <si>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</si>
  <si>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</si>
  <si>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</si>
  <si>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</si>
  <si>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</si>
  <si>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</si>
  <si>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</si>
  <si>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</si>
  <si>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</si>
  <si>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</si>
  <si>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</si>
  <si>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</si>
  <si>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</si>
  <si>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</si>
  <si>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</si>
  <si>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</si>
  <si>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</si>
  <si>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</si>
  <si>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</si>
  <si>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</si>
  <si>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</si>
  <si>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</si>
  <si>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</si>
  <si>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</si>
  <si>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</si>
  <si>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</si>
  <si>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</si>
  <si>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</si>
  <si>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</si>
  <si>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</si>
  <si>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</si>
  <si>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</si>
  <si>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</si>
  <si>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</si>
  <si>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</si>
  <si>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</si>
  <si>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</si>
  <si>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</si>
  <si>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</si>
  <si>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</si>
  <si>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</si>
  <si>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</si>
  <si>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</si>
  <si>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</si>
  <si>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</si>
  <si>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</si>
  <si>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</si>
  <si>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</si>
  <si>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</si>
  <si>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</si>
  <si>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</si>
  <si>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</si>
  <si>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</si>
  <si>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</si>
  <si>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</si>
  <si>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</si>
  <si>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</si>
  <si>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</si>
  <si>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</si>
  <si>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</si>
  <si>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</si>
  <si>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</si>
  <si>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</si>
  <si>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</si>
  <si>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</si>
  <si>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</si>
  <si>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</si>
  <si>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</si>
  <si>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</si>
  <si>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</si>
  <si>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</si>
  <si>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</si>
  <si>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</si>
  <si>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</si>
  <si>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</si>
  <si>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</si>
  <si>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</si>
  <si>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</si>
  <si>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</si>
  <si>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</si>
  <si>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</si>
  <si>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</si>
  <si>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</si>
  <si>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</si>
  <si>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</si>
  <si>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</si>
  <si>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</si>
  <si>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</si>
  <si>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</si>
  <si>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</si>
  <si>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</si>
  <si>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</si>
  <si>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</si>
  <si>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</si>
  <si>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</si>
  <si>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</si>
  <si>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</si>
  <si>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</si>
  <si>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</si>
  <si>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</si>
  <si>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</si>
  <si>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</si>
  <si>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</si>
  <si>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</si>
  <si>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</si>
  <si>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</si>
  <si>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</si>
  <si>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</si>
  <si>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</si>
  <si>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</si>
  <si>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</si>
  <si>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</si>
  <si>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</si>
  <si>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</si>
  <si>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</si>
  <si>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</si>
  <si>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</si>
  <si>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</si>
  <si>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</si>
  <si>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</si>
  <si>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</si>
  <si>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</si>
  <si>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</si>
  <si>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</si>
  <si>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</si>
  <si>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</si>
  <si>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</si>
  <si>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</si>
  <si>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</si>
  <si>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</si>
  <si>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</si>
  <si>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</si>
  <si>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</si>
  <si>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</si>
  <si>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</si>
  <si>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</si>
  <si>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</si>
  <si>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</si>
  <si>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</si>
  <si>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</si>
  <si>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</si>
  <si>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</si>
  <si>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</si>
  <si>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</si>
  <si>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</si>
  <si>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</si>
  <si>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</si>
  <si>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</si>
  <si>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</si>
  <si>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</si>
  <si>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</si>
  <si>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</si>
  <si>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</si>
  <si>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</si>
  <si>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</si>
  <si>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</si>
  <si>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</si>
  <si>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</si>
  <si>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</si>
  <si>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</si>
  <si>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</si>
  <si>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</si>
  <si>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</si>
  <si>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</si>
  <si>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</si>
  <si>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</si>
  <si>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</si>
  <si>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</si>
  <si>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</si>
  <si>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</si>
  <si>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</si>
  <si>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</si>
  <si>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</si>
  <si>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</si>
  <si>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</si>
  <si>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</si>
  <si>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</si>
  <si>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</si>
  <si>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</si>
  <si>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</si>
  <si>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</si>
  <si>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</si>
  <si>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</si>
  <si>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</si>
  <si>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</si>
  <si>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</si>
  <si>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</si>
  <si>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</si>
  <si>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</si>
  <si>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</si>
  <si>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</si>
  <si>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</si>
  <si>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</si>
  <si>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</si>
  <si>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</si>
  <si>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</si>
  <si>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</si>
  <si>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</si>
  <si>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</si>
  <si>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</si>
  <si>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</si>
  <si>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</si>
  <si>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</si>
  <si>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</si>
  <si>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</si>
  <si>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</si>
  <si>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</si>
  <si>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</si>
  <si>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</si>
  <si>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</si>
  <si>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</si>
  <si>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</si>
  <si>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</si>
  <si>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</si>
  <si>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</si>
  <si>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</si>
  <si>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</si>
  <si>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</si>
  <si>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</si>
  <si>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</si>
  <si>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</si>
  <si>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</si>
  <si>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</si>
  <si>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</si>
  <si>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</si>
  <si>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</si>
  <si>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</si>
  <si>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</si>
  <si>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</si>
  <si>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</si>
  <si>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</si>
  <si>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</si>
  <si>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</si>
  <si>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</si>
  <si>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</si>
  <si>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</si>
  <si>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</si>
  <si>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</si>
  <si>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</si>
  <si>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</si>
  <si>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</si>
  <si>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</si>
  <si>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</si>
  <si>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</si>
  <si>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</si>
  <si>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</si>
  <si>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</si>
  <si>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</si>
  <si>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</si>
  <si>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</si>
  <si>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</si>
  <si>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</si>
  <si>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</si>
  <si>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</si>
  <si>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</si>
  <si>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</si>
  <si>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</si>
  <si>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</si>
  <si>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</si>
  <si>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</si>
  <si>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</si>
  <si>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</si>
  <si>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</si>
  <si>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</si>
  <si>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</si>
  <si>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</si>
  <si>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</si>
  <si>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</si>
  <si>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</si>
  <si>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</si>
  <si>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</si>
  <si>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</si>
  <si>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</si>
  <si>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</si>
  <si>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</si>
  <si>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</si>
  <si>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</si>
  <si>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</si>
  <si>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</si>
  <si>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</si>
  <si>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</si>
  <si>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</si>
  <si>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</si>
  <si>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</si>
  <si>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</si>
  <si>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</si>
  <si>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</si>
  <si>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</si>
  <si>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</si>
  <si>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</si>
  <si>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</si>
  <si>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</si>
  <si>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</si>
  <si>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</si>
  <si>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</si>
  <si>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</si>
  <si>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</si>
  <si>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</si>
  <si>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</si>
  <si>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</si>
  <si>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</si>
  <si>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</si>
  <si>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</si>
  <si>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</si>
  <si>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</si>
  <si>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</si>
  <si>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</si>
  <si>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</si>
  <si>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</si>
  <si>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</si>
  <si>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</si>
  <si>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</si>
  <si>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</si>
  <si>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</si>
  <si>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</si>
  <si>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</si>
  <si>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</si>
  <si>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</si>
  <si>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</si>
  <si>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</si>
  <si>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</si>
  <si>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</si>
  <si>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</si>
  <si>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</si>
  <si>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</si>
  <si>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</si>
  <si>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</si>
  <si>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</si>
  <si>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</si>
  <si>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</si>
  <si>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</si>
  <si>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</si>
  <si>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</si>
  <si>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</si>
  <si>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</si>
  <si>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</si>
  <si>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</si>
  <si>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</si>
  <si>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</si>
  <si>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</si>
  <si>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</si>
  <si>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</si>
  <si>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</si>
  <si>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</si>
  <si>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</si>
  <si>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</si>
  <si>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</si>
  <si>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</si>
  <si>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</si>
  <si>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</si>
  <si>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</si>
  <si>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</si>
  <si>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</si>
  <si>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</si>
  <si>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</si>
  <si>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</si>
  <si>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</si>
  <si>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</si>
  <si>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</si>
  <si>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</si>
  <si>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</si>
  <si>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</si>
  <si>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</si>
  <si>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</si>
  <si>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</si>
  <si>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</si>
  <si>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</si>
  <si>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</si>
  <si>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</si>
  <si>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</si>
  <si>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</si>
  <si>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</si>
  <si>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</si>
  <si>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</si>
  <si>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</si>
  <si>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</si>
  <si>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</si>
  <si>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</si>
  <si>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</si>
  <si>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</si>
  <si>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</si>
  <si>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</si>
  <si>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</si>
  <si>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</si>
  <si>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</si>
  <si>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</si>
  <si>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</si>
  <si>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</si>
  <si>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</si>
  <si>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</si>
  <si>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</si>
  <si>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</si>
  <si>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</si>
  <si>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</si>
  <si>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</si>
  <si>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</si>
  <si>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</si>
  <si>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</si>
  <si>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</si>
  <si>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</si>
  <si>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</si>
  <si>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</si>
  <si>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</si>
  <si>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</si>
  <si>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</si>
  <si>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</si>
  <si>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</si>
  <si>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</si>
  <si>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</si>
  <si>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</si>
  <si>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</si>
  <si>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</si>
  <si>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</si>
  <si>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</si>
  <si>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</si>
  <si>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</si>
  <si>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</si>
  <si>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</si>
  <si>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</si>
  <si>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</si>
  <si>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</si>
  <si>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</si>
  <si>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</si>
  <si>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</si>
  <si>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</si>
  <si>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</si>
  <si>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</si>
  <si>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</si>
  <si>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</si>
  <si>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</si>
  <si>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</si>
  <si>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</si>
  <si>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</si>
  <si>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</si>
  <si>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</si>
  <si>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</si>
  <si>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</si>
  <si>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</si>
  <si>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</si>
  <si>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</si>
  <si>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</si>
  <si>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</si>
  <si>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</si>
  <si>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</si>
  <si>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</si>
  <si>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</si>
  <si>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</si>
  <si>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</si>
  <si>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</si>
  <si>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</si>
  <si>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</si>
  <si>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</si>
  <si>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</si>
  <si>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</si>
  <si>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</si>
  <si>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</si>
  <si>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</si>
  <si>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</si>
  <si>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</si>
  <si>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</si>
  <si>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</si>
  <si>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</si>
  <si>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</si>
  <si>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</si>
  <si>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</si>
  <si>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</si>
  <si>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</si>
  <si>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</si>
  <si>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</si>
  <si>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</si>
  <si>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</si>
  <si>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</si>
  <si>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</si>
  <si>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</si>
  <si>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</si>
  <si>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</si>
  <si>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</si>
  <si>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</si>
  <si>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</si>
  <si>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</si>
  <si>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</si>
  <si>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</si>
  <si>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</si>
  <si>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</si>
  <si>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</si>
  <si>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</si>
  <si>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</si>
  <si>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</si>
  <si>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</si>
  <si>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</si>
  <si>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</si>
  <si>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</si>
  <si>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</si>
  <si>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</si>
  <si>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</si>
  <si>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</si>
  <si>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</si>
  <si>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</si>
  <si>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</si>
  <si>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</si>
  <si>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</si>
  <si>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</si>
  <si>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</si>
  <si>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</si>
  <si>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</si>
  <si>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</si>
  <si>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</si>
  <si>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</si>
  <si>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</si>
  <si>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</si>
  <si>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</si>
  <si>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</si>
  <si>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</si>
  <si>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</si>
  <si>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</si>
  <si>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</si>
  <si>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</si>
  <si>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</si>
  <si>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</si>
  <si>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</si>
  <si>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</si>
  <si>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</si>
  <si>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</si>
  <si>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</si>
  <si>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</si>
  <si>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</si>
  <si>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</si>
  <si>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</si>
  <si>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</si>
  <si>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</si>
  <si>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</si>
  <si>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</si>
  <si>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</si>
  <si>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</si>
  <si>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</si>
  <si>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</si>
  <si>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</si>
  <si>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</si>
  <si>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</si>
  <si>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</si>
  <si>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</si>
  <si>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</si>
  <si>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</si>
  <si>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</si>
  <si>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</si>
  <si>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</si>
  <si>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</si>
  <si>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</si>
  <si>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</si>
  <si>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</si>
  <si>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</si>
  <si>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</si>
  <si>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</si>
  <si>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</si>
  <si>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</si>
  <si>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</si>
  <si>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</si>
  <si>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</si>
  <si>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</si>
  <si>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</si>
  <si>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</si>
  <si>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</si>
  <si>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</si>
  <si>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</si>
  <si>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</si>
  <si>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</si>
  <si>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</si>
  <si>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</si>
  <si>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</si>
  <si>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</si>
  <si>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</si>
  <si>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</si>
  <si>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</si>
  <si>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</si>
  <si>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</si>
  <si>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</si>
  <si>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</si>
  <si>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</si>
  <si>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</si>
  <si>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</si>
  <si>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</si>
  <si>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</si>
  <si>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</si>
  <si>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</si>
  <si>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</si>
  <si>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</si>
  <si>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</si>
  <si>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</si>
  <si>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</si>
  <si>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</si>
  <si>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</si>
  <si>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</si>
  <si>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</si>
  <si>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</si>
  <si>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</si>
  <si>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</si>
  <si>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</si>
  <si>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</si>
  <si>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</si>
  <si>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</si>
  <si>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</si>
  <si>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</si>
  <si>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</si>
  <si>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</si>
  <si>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</si>
  <si>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</si>
  <si>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</si>
  <si>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</si>
  <si>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</si>
  <si>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</si>
  <si>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</si>
  <si>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</si>
  <si>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</si>
  <si>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</si>
  <si>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</si>
  <si>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</si>
  <si>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</si>
  <si>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</si>
  <si>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</si>
  <si>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</si>
  <si>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</si>
  <si>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</si>
  <si>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</si>
  <si>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</si>
  <si>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</si>
  <si>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</si>
  <si>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</si>
  <si>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</si>
  <si>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</si>
  <si>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</si>
  <si>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</si>
  <si>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</si>
  <si>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</si>
  <si>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</si>
  <si>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</si>
  <si>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</si>
  <si>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</si>
  <si>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</si>
  <si>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</si>
  <si>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</si>
  <si>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</si>
  <si>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</si>
  <si>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</si>
  <si>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</si>
  <si>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</si>
  <si>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</si>
  <si>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</si>
  <si>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</si>
  <si>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</si>
  <si>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</si>
  <si>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</si>
  <si>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</si>
  <si>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</si>
  <si>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</si>
  <si>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</si>
  <si>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</si>
  <si>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</si>
  <si>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</si>
  <si>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</si>
  <si>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</si>
  <si>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</si>
  <si>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</si>
  <si>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</si>
  <si>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</si>
  <si>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</si>
  <si>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</si>
  <si>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</si>
  <si>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</si>
  <si>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</si>
  <si>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</si>
  <si>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</si>
  <si>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</si>
  <si>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</si>
  <si>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</si>
  <si>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</si>
  <si>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</si>
  <si>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</si>
  <si>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</si>
  <si>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</si>
  <si>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</si>
  <si>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</si>
  <si>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</si>
  <si>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</si>
  <si>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</si>
  <si>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</si>
  <si>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</si>
  <si>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</si>
  <si>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</si>
  <si>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</si>
  <si>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</si>
  <si>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</si>
  <si>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</si>
  <si>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</si>
  <si>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</si>
  <si>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</si>
  <si>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</si>
  <si>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</si>
  <si>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</si>
  <si>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</si>
  <si>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</si>
  <si>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</si>
  <si>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</si>
  <si>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</si>
  <si>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</si>
  <si>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</si>
  <si>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</si>
  <si>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</si>
  <si>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</si>
  <si>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</si>
  <si>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</si>
  <si>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</si>
  <si>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</si>
  <si>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</si>
  <si>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</si>
  <si>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</si>
  <si>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</si>
  <si>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</si>
  <si>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</si>
  <si>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</si>
  <si>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</si>
  <si>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</si>
  <si>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</si>
  <si>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</si>
  <si>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</si>
  <si>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</si>
  <si>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</si>
  <si>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</si>
  <si>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</si>
  <si>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</si>
  <si>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</si>
  <si>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</si>
  <si>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</si>
  <si>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</si>
  <si>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</si>
  <si>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</si>
  <si>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</si>
  <si>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</si>
  <si>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</si>
  <si>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</si>
  <si>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</si>
  <si>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</si>
  <si>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</si>
  <si>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</si>
  <si>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</si>
  <si>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</si>
  <si>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</si>
  <si>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</si>
  <si>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</si>
  <si>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</si>
  <si>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</si>
  <si>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</si>
  <si>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</si>
  <si>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</si>
  <si>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</si>
  <si>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</si>
  <si>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</si>
  <si>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</si>
  <si>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</si>
  <si>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</si>
  <si>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</si>
  <si>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</si>
  <si>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</si>
  <si>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</si>
  <si>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</si>
  <si>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</si>
  <si>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</si>
  <si>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</si>
  <si>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</si>
  <si>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</si>
  <si>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</si>
  <si>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</si>
  <si>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</si>
  <si>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</si>
  <si>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</si>
  <si>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</si>
  <si>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</si>
  <si>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</si>
  <si>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</si>
  <si>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</si>
  <si>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</si>
  <si>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</si>
  <si>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</si>
  <si>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</si>
  <si>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</si>
  <si>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</si>
  <si>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</si>
  <si>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</si>
  <si>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</si>
  <si>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</si>
  <si>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</si>
  <si>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</si>
  <si>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</si>
  <si>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</si>
  <si>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</si>
  <si>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</si>
  <si>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</si>
  <si>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</si>
  <si>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</si>
  <si>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</si>
  <si>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</si>
  <si>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</si>
  <si>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</si>
  <si>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</si>
  <si>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</si>
  <si>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</si>
  <si>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</si>
  <si>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</si>
  <si>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</si>
  <si>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</si>
  <si>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</si>
  <si>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</si>
  <si>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</si>
  <si>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</si>
  <si>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</si>
  <si>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</si>
  <si>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</si>
  <si>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</si>
  <si>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</si>
  <si>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</si>
  <si>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</si>
  <si>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</si>
  <si>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</si>
  <si>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</si>
  <si>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</si>
  <si>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</si>
  <si>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</si>
  <si>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</si>
  <si>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</si>
  <si>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</si>
  <si>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</si>
  <si>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</si>
  <si>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</si>
  <si>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</si>
  <si>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</si>
  <si>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</si>
  <si>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</si>
  <si>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</si>
  <si>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</si>
  <si>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</si>
  <si>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</si>
  <si>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</si>
  <si>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</si>
  <si>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</si>
  <si>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</si>
  <si>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</si>
  <si>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</si>
  <si>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</si>
  <si>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</si>
  <si>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</si>
  <si>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</si>
  <si>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</si>
  <si>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</si>
  <si>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</si>
  <si>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</si>
  <si>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</si>
  <si>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</si>
  <si>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</si>
  <si>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</si>
  <si>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</si>
  <si>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</si>
  <si>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</si>
  <si>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</si>
  <si>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</si>
  <si>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</si>
  <si>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</si>
  <si>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</si>
  <si>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</si>
  <si>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</si>
  <si>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</si>
  <si>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</si>
  <si>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</si>
  <si>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</si>
  <si>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</si>
  <si>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</si>
  <si>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</si>
  <si>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</si>
  <si>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</si>
  <si>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</si>
  <si>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</si>
  <si>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</si>
  <si>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</si>
  <si>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</si>
  <si>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</si>
  <si>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</si>
  <si>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</si>
  <si>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</si>
  <si>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</si>
  <si>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</si>
  <si>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</si>
  <si>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</si>
  <si>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</si>
  <si>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</si>
  <si>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</si>
  <si>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</si>
  <si>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</si>
  <si>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</si>
  <si>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</si>
  <si>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</si>
  <si>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</si>
  <si>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</si>
  <si>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</si>
  <si>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</si>
  <si>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</si>
  <si>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</si>
  <si>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</si>
  <si>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</si>
  <si>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</si>
  <si>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</si>
  <si>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</si>
  <si>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</si>
  <si>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</si>
  <si>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</si>
  <si>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</si>
  <si>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</si>
  <si>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</si>
  <si>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</si>
  <si>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</si>
  <si>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</si>
  <si>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</si>
  <si>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</si>
  <si>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</si>
  <si>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</si>
  <si>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</si>
  <si>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</si>
  <si>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</si>
  <si>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</si>
  <si>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</si>
  <si>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</si>
  <si>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</si>
  <si>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</si>
  <si>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</si>
  <si>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</si>
  <si>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</si>
  <si>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</si>
  <si>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</si>
  <si>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</si>
  <si>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</si>
  <si>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</si>
  <si>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</si>
  <si>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</si>
  <si>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</si>
  <si>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</si>
  <si>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</si>
  <si>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</si>
  <si>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</si>
  <si>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</si>
  <si>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</si>
  <si>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</si>
  <si>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</si>
  <si>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</si>
  <si>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</si>
  <si>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</si>
  <si>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</si>
  <si>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</si>
  <si>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</si>
  <si>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</si>
  <si>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</si>
  <si>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</si>
  <si>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</si>
  <si>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</si>
  <si>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</si>
  <si>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</si>
  <si>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</si>
  <si>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</si>
  <si>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</si>
  <si>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</si>
  <si>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</si>
  <si>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</si>
  <si>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</si>
  <si>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</si>
  <si>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</si>
  <si>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</si>
  <si>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</si>
  <si>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</si>
  <si>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</si>
  <si>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</si>
  <si>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</si>
  <si>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</si>
  <si>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</si>
  <si>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</si>
  <si>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</si>
  <si>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</si>
  <si>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</si>
  <si>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</si>
  <si>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</si>
  <si>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</si>
  <si>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</si>
  <si>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</si>
  <si>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</si>
  <si>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</si>
  <si>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</si>
  <si>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</si>
  <si>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</si>
  <si>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</si>
  <si>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</si>
  <si>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</si>
  <si>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</si>
  <si>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</si>
  <si>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</si>
  <si>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</si>
  <si>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</si>
  <si>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</si>
  <si>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</si>
  <si>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</si>
  <si>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</si>
  <si>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</si>
  <si>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</si>
  <si>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</si>
  <si>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</si>
  <si>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</si>
  <si>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</si>
  <si>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</si>
  <si>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</si>
  <si>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</si>
  <si>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</si>
  <si>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</si>
  <si>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</si>
  <si>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</si>
  <si>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</si>
  <si>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</si>
  <si>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</si>
  <si>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</si>
  <si>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</si>
  <si>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</si>
  <si>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</si>
  <si>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</si>
  <si>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</si>
  <si>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</si>
  <si>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</si>
  <si>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</si>
  <si>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</si>
  <si>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</si>
  <si>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</si>
  <si>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</si>
  <si>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</si>
  <si>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</si>
  <si>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</si>
  <si>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</si>
  <si>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</si>
  <si>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</si>
  <si>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</si>
  <si>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</si>
  <si>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</si>
  <si>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</si>
  <si>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</si>
  <si>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</si>
  <si>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</si>
  <si>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</si>
  <si>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</si>
  <si>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</si>
  <si>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</si>
  <si>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</si>
  <si>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</si>
  <si>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</si>
  <si>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</si>
  <si>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</si>
  <si>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</si>
  <si>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</si>
  <si>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</si>
  <si>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</si>
  <si>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</si>
  <si>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</si>
  <si>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</si>
  <si>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</si>
  <si>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</si>
  <si>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</si>
  <si>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</si>
  <si>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</si>
  <si>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</si>
  <si>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</si>
  <si>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</si>
  <si>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</si>
  <si>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</si>
  <si>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</si>
  <si>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</si>
  <si>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</si>
  <si>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</si>
  <si>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</si>
  <si>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</si>
  <si>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</si>
  <si>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</si>
  <si>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</si>
  <si>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</si>
  <si>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</si>
  <si>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</si>
  <si>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</si>
  <si>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</si>
  <si>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</si>
  <si>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</si>
  <si>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</si>
  <si>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</si>
  <si>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</si>
  <si>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</si>
  <si>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</si>
  <si>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</si>
  <si>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</si>
  <si>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</si>
  <si>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</si>
  <si>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</si>
  <si>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</si>
  <si>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</si>
  <si>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</si>
  <si>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</si>
  <si>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</si>
  <si>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</si>
  <si>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</si>
  <si>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</si>
  <si>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</si>
  <si>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</si>
  <si>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</si>
  <si>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</si>
  <si>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</si>
  <si>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</si>
  <si>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</si>
  <si>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</si>
  <si>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</si>
  <si>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</si>
  <si>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</si>
  <si>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</si>
  <si>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</si>
  <si>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</si>
  <si>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</si>
  <si>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</si>
  <si>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</si>
  <si>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</si>
  <si>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</si>
  <si>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</si>
  <si>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</si>
  <si>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</si>
  <si>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</si>
  <si>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</si>
  <si>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</si>
  <si>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</si>
  <si>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</si>
  <si>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</si>
  <si>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</si>
  <si>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</si>
  <si>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</si>
  <si>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</si>
  <si>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</si>
  <si>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</si>
  <si>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</si>
  <si>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</si>
  <si>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</si>
  <si>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</si>
  <si>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</si>
  <si>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</si>
  <si>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</si>
  <si>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</si>
  <si>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</si>
  <si>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</si>
  <si>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</si>
  <si>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</si>
  <si>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</si>
  <si>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</si>
  <si>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</si>
  <si>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</si>
  <si>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</si>
  <si>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</si>
  <si>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</si>
  <si>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</si>
  <si>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</si>
  <si>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</si>
  <si>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</si>
  <si>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</si>
  <si>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</si>
  <si>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</si>
  <si>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</si>
  <si>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</si>
  <si>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</si>
  <si>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</si>
  <si>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</si>
  <si>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</si>
  <si>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</si>
  <si>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</si>
  <si>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</si>
  <si>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</si>
  <si>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</si>
  <si>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</si>
  <si>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</si>
  <si>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</si>
  <si>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</si>
  <si>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</si>
  <si>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</si>
  <si>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</si>
  <si>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</si>
  <si>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</si>
  <si>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</si>
  <si>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</si>
  <si>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</si>
  <si>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</si>
  <si>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</si>
  <si>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</si>
  <si>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</si>
  <si>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</si>
  <si>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</si>
  <si>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</si>
  <si>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</si>
  <si>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</si>
  <si>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</si>
  <si>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</si>
  <si>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</si>
  <si>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</si>
  <si>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</si>
  <si>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</si>
  <si>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</si>
  <si>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</si>
  <si>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</si>
  <si>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</si>
  <si>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</si>
  <si>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</si>
  <si>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</si>
  <si>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</si>
  <si>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</si>
  <si>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</si>
  <si>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</si>
  <si>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</si>
  <si>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</si>
  <si>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</si>
  <si>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</si>
  <si>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</si>
  <si>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</si>
  <si>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</si>
  <si>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</si>
  <si>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</si>
  <si>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</si>
  <si>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</si>
  <si>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</si>
  <si>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</si>
  <si>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</si>
  <si>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</si>
  <si>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</si>
  <si>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</si>
  <si>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</si>
  <si>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</si>
  <si>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</si>
  <si>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</si>
  <si>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</si>
  <si>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</si>
  <si>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</si>
  <si>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</si>
  <si>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</si>
  <si>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</si>
  <si>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</si>
  <si>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</si>
  <si>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</si>
  <si>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</si>
  <si>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</si>
  <si>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</si>
  <si>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</si>
  <si>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</si>
  <si>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</si>
  <si>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</si>
  <si>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</si>
  <si>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</si>
  <si>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</si>
  <si>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</si>
  <si>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</si>
  <si>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</si>
  <si>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</si>
  <si>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</si>
  <si>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</si>
  <si>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</si>
  <si>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</si>
  <si>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</si>
  <si>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</si>
  <si>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</si>
  <si>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</si>
  <si>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</si>
  <si>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</si>
  <si>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</si>
  <si>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</si>
  <si>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</si>
  <si>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</si>
  <si>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</si>
  <si>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</si>
  <si>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</si>
  <si>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</si>
  <si>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</si>
  <si>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</si>
  <si>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</si>
  <si>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</si>
  <si>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</si>
  <si>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</si>
  <si>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</si>
  <si>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</si>
  <si>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</si>
  <si>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</si>
  <si>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</si>
  <si>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</si>
  <si>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</si>
  <si>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</si>
  <si>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</si>
  <si>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</si>
  <si>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</si>
  <si>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</si>
  <si>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</si>
  <si>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</si>
  <si>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</si>
  <si>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</si>
  <si>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</si>
  <si>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</si>
  <si>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</si>
  <si>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</si>
  <si>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</si>
  <si>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</si>
  <si>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</si>
  <si>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</si>
  <si>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</si>
  <si>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</si>
  <si>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</si>
  <si>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</si>
  <si>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</si>
  <si>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</si>
  <si>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</si>
  <si>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</si>
  <si>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</si>
  <si>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</si>
  <si>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</si>
  <si>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</si>
  <si>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</si>
  <si>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</si>
  <si>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</si>
  <si>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</si>
  <si>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</si>
  <si>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</si>
  <si>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</si>
  <si>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</si>
  <si>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</si>
  <si>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</si>
  <si>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</si>
  <si>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</si>
  <si>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</si>
  <si>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</si>
  <si>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</si>
  <si>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</si>
  <si>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</si>
  <si>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</si>
  <si>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</si>
  <si>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</si>
  <si>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</si>
  <si>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</si>
  <si>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</si>
  <si>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</si>
  <si>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</si>
  <si>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</si>
  <si>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</si>
  <si>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</si>
  <si>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</si>
  <si>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</si>
  <si>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</si>
  <si>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</si>
  <si>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</si>
  <si>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</si>
  <si>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</si>
  <si>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</si>
  <si>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</si>
  <si>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</si>
  <si>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</si>
  <si>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</si>
  <si>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</si>
  <si>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</si>
  <si>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</si>
  <si>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</si>
  <si>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</si>
  <si>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</si>
  <si>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</si>
  <si>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</si>
  <si>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</si>
  <si>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</si>
  <si>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</si>
  <si>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</si>
  <si>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</si>
  <si>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</si>
  <si>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</si>
  <si>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</si>
  <si>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</si>
  <si>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</si>
  <si>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</si>
  <si>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</si>
  <si>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</si>
  <si>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</si>
  <si>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</si>
  <si>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</si>
  <si>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</si>
  <si>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</si>
  <si>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</si>
  <si>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</si>
  <si>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</si>
  <si>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</si>
  <si>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</si>
  <si>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</si>
  <si>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</si>
  <si>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</si>
  <si>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</si>
  <si>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</si>
  <si>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</si>
  <si>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</si>
  <si>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</si>
  <si>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</si>
  <si>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</si>
  <si>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</si>
  <si>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</si>
  <si>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</si>
  <si>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</si>
  <si>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</si>
  <si>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</si>
  <si>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</si>
  <si>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</si>
  <si>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</si>
  <si>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</si>
  <si>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</si>
  <si>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</si>
  <si>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</si>
  <si>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</si>
  <si>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</si>
  <si>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</si>
  <si>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</si>
  <si>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</si>
  <si>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</si>
  <si>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</si>
  <si>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</si>
  <si>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</si>
  <si>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</si>
  <si>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</si>
  <si>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</si>
  <si>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</si>
  <si>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</si>
  <si>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</si>
  <si>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</si>
  <si>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</si>
  <si>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</si>
  <si>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</si>
  <si>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</si>
  <si>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</si>
  <si>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</si>
  <si>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</si>
  <si>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</si>
  <si>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</si>
  <si>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</si>
  <si>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</si>
  <si>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</si>
  <si>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</si>
  <si>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</si>
  <si>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</si>
  <si>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</si>
  <si>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</si>
  <si>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</si>
  <si>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</si>
  <si>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</si>
  <si>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</si>
  <si>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</si>
  <si>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</si>
  <si>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</si>
  <si>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</si>
  <si>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</si>
  <si>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</si>
  <si>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</si>
  <si>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</si>
  <si>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</si>
  <si>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</si>
  <si>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</si>
  <si>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</si>
  <si>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</si>
  <si>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</si>
  <si>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</si>
  <si>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</si>
  <si>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</si>
  <si>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</si>
  <si>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</si>
  <si>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</si>
  <si>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</si>
  <si>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</si>
  <si>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</si>
  <si>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</si>
  <si>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</si>
  <si>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</si>
  <si>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</si>
  <si>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</si>
  <si>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</si>
  <si>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</si>
  <si>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</si>
  <si>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</si>
  <si>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</si>
  <si>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</si>
  <si>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</si>
  <si>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</si>
  <si>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</si>
  <si>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</si>
  <si>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</si>
  <si>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</si>
  <si>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</si>
  <si>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</si>
  <si>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</si>
  <si>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</si>
  <si>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</si>
  <si>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</si>
  <si>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</si>
  <si>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</si>
  <si>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</si>
  <si>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</si>
  <si>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</si>
  <si>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</si>
  <si>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</si>
  <si>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</si>
  <si>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</si>
  <si>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</si>
  <si>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</si>
  <si>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</si>
  <si>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</si>
  <si>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</si>
  <si>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</si>
  <si>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</si>
  <si>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</si>
  <si>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</si>
  <si>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</si>
  <si>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</si>
  <si>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</si>
  <si>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</si>
  <si>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</si>
  <si>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</si>
  <si>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</si>
  <si>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</si>
  <si>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</si>
  <si>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</si>
  <si>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</si>
  <si>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</si>
  <si>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</si>
  <si>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</si>
  <si>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</si>
  <si>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</si>
  <si>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</si>
  <si>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</si>
  <si>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</si>
  <si>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</si>
  <si>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</si>
  <si>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</si>
  <si>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</si>
  <si>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</si>
  <si>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</si>
  <si>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</si>
  <si>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</si>
  <si>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</si>
  <si>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</si>
  <si>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</si>
  <si>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</si>
  <si>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</si>
  <si>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</si>
  <si>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</si>
  <si>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</si>
  <si>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</si>
  <si>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</si>
  <si>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</si>
  <si>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</si>
  <si>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</si>
  <si>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</si>
  <si>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</si>
  <si>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</si>
  <si>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</si>
  <si>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</si>
  <si>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</si>
  <si>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</si>
  <si>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</si>
  <si>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</si>
  <si>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</si>
  <si>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</si>
  <si>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</si>
  <si>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</si>
  <si>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</si>
  <si>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</si>
  <si>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</si>
  <si>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</si>
  <si>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</si>
  <si>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</si>
  <si>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</si>
  <si>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</si>
  <si>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</si>
  <si>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</si>
  <si>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</si>
  <si>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</si>
  <si>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</si>
  <si>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</si>
  <si>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</si>
  <si>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</si>
  <si>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</si>
  <si>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</si>
  <si>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</si>
  <si>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</si>
  <si>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</si>
  <si>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</si>
  <si>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</si>
  <si>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</si>
  <si>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</si>
  <si>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</si>
  <si>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</si>
  <si>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</si>
  <si>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</si>
  <si>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</si>
  <si>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</si>
  <si>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</si>
  <si>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</si>
  <si>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</si>
  <si>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</si>
  <si>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</si>
  <si>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</si>
  <si>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</si>
  <si>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</si>
  <si>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</si>
  <si>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</si>
  <si>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</si>
  <si>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</si>
  <si>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</si>
  <si>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</si>
  <si>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</si>
  <si>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</si>
  <si>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</si>
  <si>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</si>
  <si>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</si>
  <si>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</si>
  <si>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</si>
  <si>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</si>
  <si>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</si>
  <si>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</si>
  <si>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</si>
  <si>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</si>
  <si>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</si>
  <si>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</si>
  <si>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</si>
  <si>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</si>
  <si>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</si>
  <si>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</si>
  <si>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</si>
  <si>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</si>
  <si>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</si>
  <si>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</si>
  <si>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</si>
  <si>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</si>
  <si>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</si>
  <si>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</si>
  <si>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</si>
  <si>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</si>
  <si>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</si>
  <si>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</si>
  <si>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</si>
  <si>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</si>
  <si>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</si>
  <si>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</si>
  <si>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</si>
  <si>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</si>
  <si>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</si>
  <si>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</si>
  <si>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</si>
  <si>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</si>
  <si>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</si>
  <si>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</si>
  <si>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</si>
  <si>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</si>
  <si>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</si>
  <si>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</si>
  <si>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</si>
  <si>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</si>
  <si>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</si>
  <si>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</si>
  <si>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</si>
  <si>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</si>
  <si>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</si>
  <si>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</si>
  <si>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</si>
  <si>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</si>
  <si>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</si>
  <si>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</si>
  <si>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</si>
  <si>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</si>
  <si>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</si>
  <si>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</si>
  <si>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</si>
  <si>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</si>
  <si>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</si>
  <si>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</si>
  <si>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</si>
  <si>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</si>
  <si>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</si>
  <si>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</si>
  <si>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</si>
  <si>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</si>
  <si>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</si>
  <si>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</si>
  <si>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</si>
  <si>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</si>
  <si>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</si>
  <si>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</si>
  <si>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</si>
  <si>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</si>
  <si>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</si>
  <si>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</si>
  <si>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</si>
  <si>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</si>
  <si>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</si>
  <si>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</si>
  <si>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</si>
  <si>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</si>
  <si>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</si>
  <si>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</si>
  <si>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</si>
  <si>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</si>
  <si>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</si>
  <si>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</si>
  <si>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</si>
  <si>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</si>
  <si>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</si>
  <si>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</si>
  <si>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</si>
  <si>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</si>
  <si>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</si>
  <si>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</si>
  <si>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</si>
  <si>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</si>
  <si>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</si>
  <si>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</si>
  <si>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</si>
  <si>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</si>
  <si>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</si>
  <si>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</si>
  <si>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</si>
  <si>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</si>
  <si>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</si>
  <si>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</si>
  <si>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</si>
  <si>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</si>
  <si>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</si>
  <si>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</si>
  <si>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</si>
  <si>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</si>
  <si>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</si>
  <si>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</si>
  <si>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</si>
  <si>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</si>
  <si>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</si>
  <si>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</si>
  <si>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</si>
  <si>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</si>
  <si>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</si>
  <si>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</si>
  <si>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</si>
  <si>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</si>
  <si>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</si>
  <si>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</si>
  <si>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</si>
  <si>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</si>
  <si>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</si>
  <si>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</si>
  <si>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</si>
  <si>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</si>
  <si>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</si>
  <si>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</si>
  <si>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</si>
  <si>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</si>
  <si>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</si>
  <si>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</si>
  <si>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</si>
  <si>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</si>
  <si>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</si>
  <si>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</si>
  <si>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</si>
  <si>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</si>
  <si>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</si>
  <si>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</si>
  <si>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</si>
  <si>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</si>
  <si>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</si>
  <si>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</si>
  <si>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</si>
  <si>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</si>
  <si>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</si>
  <si>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</si>
  <si>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</si>
  <si>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</si>
  <si>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</si>
  <si>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</si>
  <si>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</si>
  <si>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</si>
  <si>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</si>
  <si>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</si>
  <si>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</si>
  <si>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</si>
  <si>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</si>
  <si>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</si>
  <si>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</si>
  <si>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</si>
  <si>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</si>
  <si>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</si>
  <si>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</si>
  <si>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</si>
  <si>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</si>
  <si>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</si>
  <si>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</si>
  <si>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</si>
  <si>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</si>
  <si>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</si>
  <si>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</si>
  <si>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</si>
  <si>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</si>
  <si>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</si>
  <si>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</si>
  <si>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</si>
  <si>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</si>
  <si>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</si>
  <si>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</si>
  <si>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</si>
  <si>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</si>
  <si>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</si>
  <si>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</si>
  <si>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</si>
  <si>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</si>
  <si>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</si>
  <si>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</si>
  <si>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</si>
  <si>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</si>
  <si>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</si>
  <si>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</si>
  <si>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</si>
  <si>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</si>
  <si>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</si>
  <si>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</si>
  <si>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</si>
  <si>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</si>
  <si>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</si>
  <si>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</si>
  <si>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</si>
  <si>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</si>
  <si>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</si>
  <si>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</si>
  <si>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</si>
  <si>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</si>
  <si>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</si>
  <si>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</si>
  <si>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</si>
  <si>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</si>
  <si>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</si>
  <si>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</si>
  <si>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</si>
  <si>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</si>
  <si>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</si>
  <si>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</si>
  <si>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</si>
  <si>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</si>
  <si>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</si>
  <si>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</si>
  <si>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</si>
  <si>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</si>
  <si>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</si>
  <si>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</si>
  <si>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</si>
  <si>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</si>
  <si>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</si>
  <si>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</si>
  <si>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</si>
  <si>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</si>
  <si>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</si>
  <si>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</si>
  <si>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</si>
  <si>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</si>
  <si>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</si>
  <si>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</si>
  <si>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</si>
  <si>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</si>
  <si>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</si>
  <si>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</si>
  <si>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</si>
  <si>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</si>
  <si>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</si>
  <si>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</si>
  <si>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</si>
  <si>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</si>
  <si>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</si>
  <si>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</si>
  <si>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</si>
  <si>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</si>
  <si>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</si>
  <si>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</si>
  <si>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</si>
  <si>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</si>
  <si>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</si>
  <si>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</si>
  <si>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</si>
  <si>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</si>
  <si>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</si>
  <si>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</si>
  <si>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</si>
  <si>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</si>
  <si>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</si>
  <si>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</si>
  <si>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</si>
  <si>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</si>
  <si>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</si>
  <si>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</si>
  <si>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</si>
  <si>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</si>
  <si>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</si>
  <si>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</si>
  <si>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</si>
  <si>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</si>
  <si>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</si>
  <si>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</si>
  <si>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</si>
  <si>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</si>
  <si>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</si>
  <si>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</si>
  <si>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</si>
  <si>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</si>
  <si>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</si>
  <si>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</si>
  <si>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</si>
  <si>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</si>
  <si>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</si>
  <si>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</si>
  <si>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</si>
  <si>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</si>
  <si>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</si>
  <si>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</si>
  <si>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</si>
  <si>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</si>
  <si>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</si>
  <si>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</si>
  <si>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</si>
  <si>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</si>
  <si>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</si>
  <si>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</si>
  <si>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</si>
  <si>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</si>
  <si>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</si>
  <si>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</si>
  <si>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</si>
  <si>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</si>
  <si>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</si>
  <si>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</si>
  <si>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</si>
  <si>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</si>
  <si>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</si>
  <si>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</si>
  <si>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</si>
  <si>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</si>
  <si>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</si>
  <si>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</si>
  <si>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</si>
  <si>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</si>
  <si>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</si>
  <si>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</si>
  <si>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</si>
  <si>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</si>
  <si>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</si>
  <si>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</si>
  <si>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</si>
  <si>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</si>
  <si>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</si>
  <si>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</si>
  <si>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</si>
  <si>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</si>
  <si>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</si>
  <si>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</si>
  <si>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</si>
  <si>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</si>
  <si>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</si>
  <si>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</si>
  <si>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</si>
  <si>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</si>
  <si>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</si>
  <si>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</si>
  <si>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</si>
  <si>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</si>
  <si>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</si>
  <si>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</si>
  <si>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</si>
  <si>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</si>
  <si>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</si>
  <si>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</si>
  <si>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</si>
  <si>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</si>
  <si>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</si>
  <si>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</si>
  <si>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</si>
  <si>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</si>
  <si>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</si>
  <si>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</si>
  <si>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</si>
  <si>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</si>
  <si>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</si>
  <si>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</si>
  <si>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</si>
  <si>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</si>
  <si>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</si>
  <si>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</si>
  <si>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</si>
  <si>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</si>
  <si>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</si>
  <si>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</si>
  <si>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</si>
  <si>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</si>
  <si>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</si>
  <si>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</si>
  <si>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</si>
  <si>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</si>
  <si>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</si>
  <si>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</si>
  <si>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</si>
  <si>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</si>
  <si>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</si>
  <si>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</si>
  <si>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</si>
  <si>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</si>
  <si>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</si>
  <si>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</si>
  <si>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</si>
  <si>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</si>
  <si>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</si>
  <si>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</si>
  <si>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</si>
  <si>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</si>
  <si>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</si>
  <si>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</si>
  <si>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</si>
  <si>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</si>
  <si>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</si>
  <si>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</si>
  <si>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</si>
  <si>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</si>
  <si>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</si>
  <si>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</si>
  <si>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</si>
  <si>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</si>
  <si>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</si>
  <si>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</si>
  <si>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</si>
  <si>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</si>
  <si>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</si>
  <si>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</si>
  <si>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</si>
  <si>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</si>
  <si>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</si>
  <si>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</si>
  <si>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</si>
  <si>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</si>
  <si>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</si>
  <si>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</si>
  <si>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</si>
  <si>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</si>
  <si>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</si>
  <si>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</si>
  <si>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</si>
  <si>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</si>
  <si>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</si>
  <si>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</si>
  <si>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</si>
  <si>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</si>
  <si>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</si>
  <si>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</si>
  <si>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</si>
  <si>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</si>
  <si>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</si>
  <si>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</si>
  <si>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</si>
  <si>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</si>
  <si>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</si>
  <si>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</si>
  <si>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</si>
  <si>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</si>
  <si>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</si>
  <si>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</si>
  <si>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</si>
  <si>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</si>
  <si>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</si>
  <si>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</si>
  <si>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</si>
  <si>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</si>
  <si>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</si>
  <si>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</si>
  <si>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</si>
  <si>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</si>
  <si>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</si>
  <si>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</si>
  <si>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</si>
  <si>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</si>
  <si>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</si>
  <si>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</si>
  <si>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</si>
  <si>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</si>
  <si>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</si>
  <si>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</si>
  <si>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</si>
  <si>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</si>
  <si>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</si>
  <si>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</si>
  <si>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</si>
  <si>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</si>
  <si>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</si>
  <si>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</si>
  <si>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</si>
  <si>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</si>
  <si>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</si>
  <si>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</si>
  <si>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</si>
  <si>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</si>
  <si>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</si>
  <si>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</si>
  <si>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</si>
  <si>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</si>
  <si>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</si>
  <si>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</si>
  <si>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</si>
  <si>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</si>
  <si>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</si>
  <si>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</si>
  <si>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</si>
  <si>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</si>
  <si>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</si>
  <si>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</si>
  <si>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</si>
  <si>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</si>
  <si>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</si>
  <si>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</si>
  <si>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</si>
  <si>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</si>
  <si>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</si>
  <si>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</si>
  <si>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</si>
  <si>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</si>
  <si>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</si>
  <si>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</si>
  <si>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</si>
  <si>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</si>
  <si>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</si>
  <si>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</si>
  <si>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</si>
  <si>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</si>
  <si>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</si>
  <si>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</si>
  <si>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</si>
  <si>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</si>
  <si>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</si>
  <si>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</si>
  <si>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</si>
  <si>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</si>
  <si>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</si>
  <si>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</si>
  <si>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</si>
  <si>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</si>
  <si>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</si>
  <si>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</si>
  <si>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</si>
  <si>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</si>
  <si>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</si>
  <si>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</si>
  <si>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</si>
  <si>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</si>
  <si>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</si>
  <si>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</si>
  <si>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</si>
  <si>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</si>
  <si>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</si>
  <si>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</si>
  <si>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</si>
  <si>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</si>
  <si>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</si>
  <si>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</si>
  <si>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</si>
  <si>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</si>
  <si>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</si>
  <si>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</si>
  <si>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</si>
  <si>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</si>
  <si>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</si>
  <si>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</si>
  <si>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</si>
  <si>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</si>
  <si>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</si>
  <si>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</si>
  <si>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</si>
  <si>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</si>
  <si>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</si>
  <si>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</si>
  <si>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</si>
  <si>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</si>
  <si>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</si>
  <si>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</si>
  <si>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</si>
  <si>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</si>
  <si>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</si>
  <si>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</si>
  <si>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</si>
  <si>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</si>
  <si>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</si>
  <si>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</si>
  <si>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</si>
  <si>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</si>
  <si>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</si>
  <si>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</si>
  <si>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</si>
  <si>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</si>
  <si>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</si>
  <si>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</si>
  <si>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</si>
  <si>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</si>
  <si>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</si>
  <si>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</si>
  <si>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</si>
  <si>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</si>
  <si>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</si>
  <si>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</si>
  <si>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</si>
  <si>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</si>
  <si>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</si>
  <si>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</si>
  <si>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</si>
  <si>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</si>
  <si>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</si>
  <si>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</si>
  <si>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</si>
  <si>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</si>
  <si>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</si>
  <si>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</si>
  <si>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</si>
  <si>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</si>
  <si>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</si>
  <si>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</si>
  <si>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</si>
  <si>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</si>
  <si>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</si>
  <si>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</si>
  <si>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</si>
  <si>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</si>
  <si>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</si>
  <si>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</si>
  <si>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</si>
  <si>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</si>
  <si>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</si>
  <si>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</si>
  <si>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</si>
  <si>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</si>
  <si>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</si>
  <si>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</si>
  <si>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</si>
  <si>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</si>
  <si>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</si>
  <si>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</si>
  <si>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</si>
  <si>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</si>
  <si>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</si>
  <si>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</si>
  <si>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</si>
  <si>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</si>
  <si>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</si>
  <si>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</si>
  <si>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</si>
  <si>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</si>
  <si>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</si>
  <si>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</si>
  <si>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</si>
  <si>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</si>
  <si>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</si>
  <si>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</si>
  <si>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</si>
  <si>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</si>
  <si>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</si>
  <si>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</si>
  <si>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</si>
  <si>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</si>
  <si>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</si>
  <si>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</si>
  <si>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</si>
  <si>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</si>
  <si>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</si>
  <si>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</si>
  <si>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</si>
  <si>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</si>
  <si>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</si>
  <si>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</si>
  <si>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</si>
  <si>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</si>
  <si>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</si>
  <si>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</si>
  <si>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</si>
  <si>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</si>
  <si>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</si>
  <si>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</si>
  <si>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</si>
  <si>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</si>
  <si>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</si>
  <si>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</si>
  <si>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</si>
  <si>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</si>
  <si>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</si>
  <si>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</si>
  <si>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</si>
  <si>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</si>
  <si>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</si>
  <si>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</si>
  <si>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</si>
  <si>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</si>
  <si>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</si>
  <si>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</si>
  <si>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</si>
  <si>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</si>
  <si>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</si>
  <si>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</si>
  <si>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</si>
  <si>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</si>
  <si>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</si>
  <si>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</si>
  <si>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</si>
  <si>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</si>
  <si>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</si>
  <si>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</si>
  <si>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</si>
  <si>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</si>
  <si>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</si>
  <si>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</si>
  <si>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</si>
  <si>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</si>
  <si>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</si>
  <si>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</si>
  <si>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</si>
  <si>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</si>
  <si>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</si>
  <si>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</si>
  <si>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</si>
  <si>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</si>
  <si>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</si>
  <si>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</si>
  <si>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</si>
  <si>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</si>
  <si>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</si>
  <si>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</si>
  <si>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</si>
  <si>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</si>
  <si>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</si>
  <si>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</si>
  <si>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</si>
  <si>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</si>
  <si>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</si>
  <si>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</si>
  <si>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</si>
  <si>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</si>
  <si>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</si>
  <si>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</si>
  <si>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</si>
  <si>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</si>
  <si>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</si>
  <si>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</si>
  <si>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</si>
  <si>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</si>
  <si>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</si>
  <si>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</si>
  <si>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</si>
  <si>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</si>
  <si>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</si>
  <si>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</si>
  <si>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</si>
  <si>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</si>
  <si>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</si>
  <si>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</si>
  <si>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</si>
  <si>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</si>
  <si>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</si>
  <si>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</si>
  <si>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</si>
  <si>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</si>
  <si>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</si>
  <si>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</si>
  <si>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</si>
  <si>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</si>
  <si>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</si>
  <si>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</si>
  <si>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</si>
  <si>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</si>
  <si>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</si>
  <si>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</si>
  <si>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</si>
  <si>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</si>
  <si>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</si>
  <si>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</si>
  <si>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</si>
  <si>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</si>
  <si>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</si>
  <si>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</si>
  <si>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</si>
  <si>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</si>
  <si>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</si>
  <si>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</si>
  <si>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</si>
  <si>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</si>
  <si>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</si>
  <si>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</si>
  <si>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</si>
  <si>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</si>
  <si>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</si>
  <si>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</si>
  <si>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</si>
  <si>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</si>
  <si>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</si>
  <si>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</si>
  <si>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</si>
  <si>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</si>
  <si>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</si>
  <si>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</si>
  <si>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</si>
  <si>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</si>
  <si>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</si>
  <si>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</si>
  <si>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</si>
  <si>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</si>
  <si>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</si>
  <si>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</si>
  <si>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</si>
  <si>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</si>
  <si>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</si>
  <si>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</si>
  <si>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</si>
  <si>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</si>
  <si>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</si>
  <si>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</si>
  <si>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</si>
  <si>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</si>
  <si>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</si>
  <si>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</si>
  <si>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</si>
  <si>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</si>
  <si>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</si>
  <si>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</si>
  <si>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</si>
  <si>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</si>
  <si>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</si>
  <si>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</si>
  <si>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</si>
  <si>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</si>
  <si>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</si>
  <si>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</si>
  <si>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</si>
  <si>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</si>
  <si>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</si>
  <si>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</si>
  <si>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</si>
  <si>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</si>
  <si>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</si>
  <si>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</si>
  <si>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</si>
  <si>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</si>
  <si>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</si>
  <si>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</si>
  <si>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</si>
  <si>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</si>
  <si>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</si>
  <si>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</si>
  <si>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</si>
  <si>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</si>
  <si>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</si>
  <si>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</si>
  <si>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</si>
  <si>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</si>
  <si>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</si>
  <si>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</si>
  <si>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</si>
  <si>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</si>
  <si>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</si>
  <si>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</si>
  <si>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</si>
  <si>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</si>
  <si>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</si>
  <si>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</si>
  <si>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</si>
  <si>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</si>
  <si>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</si>
  <si>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</si>
  <si>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</si>
  <si>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</si>
  <si>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</si>
  <si>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</si>
  <si>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</si>
  <si>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</si>
  <si>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</si>
  <si>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</si>
  <si>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</si>
  <si>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</si>
  <si>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</si>
  <si>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</si>
  <si>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</si>
  <si>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</si>
  <si>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</si>
  <si>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</si>
  <si>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</si>
  <si>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</si>
  <si>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</si>
  <si>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</si>
  <si>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</si>
  <si>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</si>
  <si>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</si>
  <si>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</si>
  <si>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</si>
  <si>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</si>
  <si>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</si>
  <si>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</si>
  <si>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</si>
  <si>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</si>
  <si>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</si>
  <si>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</si>
  <si>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</si>
  <si>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</si>
  <si>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</si>
  <si>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</si>
  <si>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</si>
  <si>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</si>
  <si>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</si>
  <si>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</si>
  <si>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</si>
  <si>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</si>
  <si>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</si>
  <si>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</si>
  <si>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</si>
  <si>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</si>
  <si>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</si>
  <si>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</si>
  <si>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</si>
  <si>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</si>
  <si>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</si>
  <si>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</si>
  <si>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</si>
  <si>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</si>
  <si>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</si>
  <si>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</si>
  <si>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</si>
  <si>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</si>
  <si>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</si>
  <si>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</si>
  <si>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</si>
  <si>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</si>
  <si>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</si>
  <si>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</si>
  <si>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</si>
  <si>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</si>
  <si>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</si>
  <si>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</si>
  <si>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</si>
  <si>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</si>
  <si>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</si>
  <si>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</si>
  <si>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</si>
  <si>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</si>
  <si>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</si>
  <si>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</si>
  <si>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</si>
  <si>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</si>
  <si>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</si>
  <si>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</si>
  <si>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</si>
  <si>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</si>
  <si>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</si>
  <si>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</si>
  <si>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</si>
  <si>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</si>
  <si>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</si>
  <si>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</si>
  <si>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</si>
  <si>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</si>
  <si>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</si>
  <si>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</si>
  <si>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</si>
  <si>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</si>
  <si>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</si>
  <si>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</si>
  <si>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</si>
  <si>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</si>
  <si>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</si>
  <si>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</si>
  <si>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</si>
  <si>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</si>
  <si>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</si>
  <si>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</si>
  <si>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</si>
  <si>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</si>
  <si>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</si>
  <si>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</si>
  <si>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</si>
  <si>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</si>
  <si>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</si>
  <si>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</si>
  <si>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</si>
  <si>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</si>
  <si>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</si>
  <si>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</si>
  <si>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</si>
  <si>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</si>
  <si>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</si>
  <si>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</si>
  <si>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</si>
  <si>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</si>
  <si>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</si>
  <si>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</si>
  <si>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</si>
  <si>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</si>
  <si>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</si>
  <si>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</si>
  <si>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</si>
  <si>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</si>
  <si>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</si>
  <si>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</si>
  <si>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</si>
  <si>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</si>
  <si>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</si>
  <si>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</si>
  <si>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</si>
  <si>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</si>
  <si>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</si>
  <si>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</si>
  <si>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</si>
  <si>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</si>
  <si>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</si>
  <si>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</si>
  <si>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</si>
  <si>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</si>
  <si>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</si>
  <si>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</si>
  <si>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</si>
  <si>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</si>
  <si>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</si>
  <si>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</si>
  <si>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</si>
  <si>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</si>
  <si>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</si>
  <si>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</si>
  <si>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</si>
  <si>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</si>
  <si>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</si>
  <si>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</si>
  <si>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</si>
  <si>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</si>
  <si>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</si>
  <si>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</si>
  <si>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</si>
  <si>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</si>
  <si>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</si>
  <si>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</si>
  <si>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</si>
  <si>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</si>
  <si>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</si>
  <si>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</si>
  <si>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</si>
  <si>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</si>
  <si>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</si>
  <si>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</si>
  <si>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</si>
  <si>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</si>
  <si>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</si>
  <si>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</si>
  <si>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</si>
  <si>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</si>
  <si>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</si>
  <si>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</si>
  <si>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</si>
  <si>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</si>
  <si>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</si>
  <si>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</si>
  <si>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</si>
  <si>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</si>
  <si>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</si>
  <si>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</si>
  <si>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</si>
  <si>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</si>
  <si>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</si>
  <si>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</si>
  <si>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</si>
  <si>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</si>
  <si>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</si>
  <si>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</si>
  <si>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</si>
  <si>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</si>
  <si>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</si>
  <si>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</si>
  <si>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</si>
  <si>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</si>
  <si>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</si>
  <si>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</si>
  <si>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</si>
  <si>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</si>
  <si>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</si>
  <si>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</si>
  <si>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</si>
  <si>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</si>
  <si>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</si>
  <si>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</si>
  <si>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</si>
  <si>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</si>
  <si>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</si>
  <si>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</si>
  <si>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</si>
  <si>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</si>
  <si>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</si>
  <si>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</si>
  <si>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</si>
  <si>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</si>
  <si>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</si>
  <si>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</si>
  <si>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</si>
  <si>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</si>
  <si>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</si>
  <si>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</si>
  <si>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</si>
  <si>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</si>
  <si>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</si>
  <si>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</si>
  <si>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</si>
  <si>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</si>
  <si>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</si>
  <si>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</si>
  <si>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</si>
  <si>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</si>
  <si>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</si>
  <si>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</si>
  <si>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</si>
  <si>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</si>
  <si>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</si>
  <si>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</si>
  <si>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</si>
  <si>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</si>
  <si>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</si>
  <si>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</si>
  <si>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</si>
  <si>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</si>
  <si>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</si>
  <si>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</si>
  <si>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</si>
  <si>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</si>
  <si>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</si>
  <si>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</si>
  <si>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</si>
  <si>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</si>
  <si>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</si>
  <si>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</si>
  <si>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</si>
  <si>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</si>
  <si>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</si>
  <si>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</si>
  <si>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</si>
  <si>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</si>
  <si>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</si>
  <si>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</si>
  <si>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</si>
  <si>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</si>
  <si>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</si>
  <si>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</si>
  <si>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</si>
  <si>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</si>
  <si>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</si>
  <si>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</si>
  <si>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</si>
  <si>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</si>
  <si>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</si>
  <si>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</si>
  <si>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</si>
  <si>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</si>
  <si>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</si>
  <si>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</si>
  <si>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</si>
  <si>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</si>
  <si>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</si>
  <si>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</si>
  <si>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</si>
  <si>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</si>
  <si>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</si>
  <si>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</si>
  <si>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</si>
  <si>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</si>
  <si>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</si>
  <si>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</si>
  <si>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</si>
  <si>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</si>
  <si>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</si>
  <si>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</si>
  <si>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</si>
  <si>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</si>
  <si>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</si>
  <si>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</si>
  <si>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</si>
  <si>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</si>
  <si>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</si>
  <si>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</si>
  <si>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</si>
  <si>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</si>
  <si>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</si>
  <si>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</si>
  <si>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</si>
  <si>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</si>
  <si>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</si>
  <si>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</si>
  <si>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</si>
  <si>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</si>
  <si>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</si>
  <si>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</si>
  <si>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</si>
  <si>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</si>
  <si>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</si>
  <si>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</si>
  <si>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</si>
  <si>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</si>
  <si>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</si>
  <si>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</si>
  <si>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</si>
  <si>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</si>
  <si>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</si>
  <si>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</si>
  <si>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</si>
  <si>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</si>
  <si>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</si>
  <si>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</si>
  <si>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</si>
  <si>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</si>
  <si>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</si>
  <si>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</si>
  <si>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</si>
  <si>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</si>
  <si>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</si>
  <si>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</si>
  <si>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</si>
  <si>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</si>
  <si>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</si>
  <si>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</si>
  <si>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</si>
  <si>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</si>
  <si>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</si>
  <si>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</si>
  <si>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</si>
  <si>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</si>
  <si>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</si>
  <si>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</si>
  <si>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</si>
  <si>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</si>
  <si>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</si>
  <si>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</si>
  <si>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</si>
  <si>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</si>
  <si>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</si>
  <si>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</si>
  <si>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</si>
  <si>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</si>
  <si>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</si>
  <si>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</si>
  <si>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</si>
  <si>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</si>
  <si>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</si>
  <si>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</si>
  <si>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</si>
  <si>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</si>
  <si>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</si>
  <si>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</si>
  <si>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</si>
  <si>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</si>
  <si>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</si>
  <si>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</si>
  <si>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</si>
  <si>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</si>
  <si>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</si>
  <si>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</si>
  <si>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</si>
  <si>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</si>
  <si>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</si>
  <si>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</si>
  <si>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</si>
  <si>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</si>
  <si>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</si>
  <si>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</si>
  <si>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</si>
  <si>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</si>
  <si>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</si>
  <si>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</si>
  <si>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</si>
  <si>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</si>
  <si>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</si>
  <si>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</si>
  <si>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</si>
  <si>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</si>
  <si>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</si>
  <si>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</si>
  <si>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</si>
  <si>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</si>
  <si>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</si>
  <si>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</si>
  <si>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</si>
  <si>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</si>
  <si>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</si>
  <si>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</si>
  <si>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</si>
  <si>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</si>
  <si>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</si>
  <si>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</si>
  <si>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</si>
  <si>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</si>
  <si>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</si>
  <si>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</si>
  <si>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</si>
  <si>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</si>
  <si>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</si>
  <si>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</si>
  <si>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</si>
  <si>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</si>
  <si>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</si>
  <si>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</si>
  <si>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</si>
  <si>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</si>
  <si>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</si>
  <si>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</si>
  <si>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</si>
  <si>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</si>
  <si>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</si>
  <si>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</si>
  <si>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</si>
  <si>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</si>
  <si>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</si>
  <si>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</si>
  <si>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</si>
  <si>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</si>
  <si>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</si>
  <si>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</si>
  <si>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</si>
  <si>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</si>
  <si>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</si>
  <si>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</si>
  <si>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</si>
  <si>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</si>
  <si>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</si>
  <si>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</si>
  <si>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</si>
  <si>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</si>
  <si>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</si>
  <si>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</si>
  <si>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</si>
  <si>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</si>
  <si>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</si>
  <si>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</si>
  <si>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</si>
  <si>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</si>
  <si>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</si>
  <si>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</si>
  <si>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</si>
  <si>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</si>
  <si>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</si>
  <si>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</si>
  <si>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</si>
  <si>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</si>
  <si>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</si>
  <si>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</si>
  <si>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</si>
  <si>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</si>
  <si>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</si>
  <si>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</si>
  <si>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</si>
  <si>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</si>
  <si>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</si>
  <si>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</si>
  <si>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</si>
  <si>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</si>
  <si>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</si>
  <si>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</si>
  <si>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</si>
  <si>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</si>
  <si>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</si>
  <si>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</si>
  <si>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</si>
  <si>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</si>
  <si>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</si>
  <si>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</si>
  <si>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</si>
  <si>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</si>
  <si>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</si>
  <si>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</si>
  <si>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</si>
  <si>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</si>
  <si>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</si>
  <si>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</si>
  <si>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</si>
  <si>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</si>
  <si>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</si>
  <si>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</si>
  <si>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</si>
  <si>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</si>
  <si>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</si>
  <si>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</si>
  <si>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</si>
  <si>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</si>
  <si>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</si>
  <si>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</si>
  <si>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</si>
  <si>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</si>
  <si>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</si>
  <si>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</si>
  <si>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</si>
  <si>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</si>
  <si>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</si>
  <si>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</si>
  <si>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</si>
  <si>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</si>
  <si>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</si>
  <si>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</si>
  <si>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</si>
  <si>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</si>
  <si>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</si>
  <si>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</si>
  <si>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</si>
  <si>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</si>
  <si>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</si>
  <si>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</si>
  <si>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</si>
  <si>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</si>
  <si>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</si>
  <si>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</si>
  <si>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</si>
  <si>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</si>
  <si>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</si>
  <si>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</si>
  <si>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</si>
  <si>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</si>
  <si>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</si>
  <si>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</si>
  <si>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</si>
  <si>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</si>
  <si>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</si>
  <si>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</si>
  <si>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</si>
  <si>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</si>
  <si>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</si>
  <si>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</si>
  <si>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</si>
  <si>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</si>
  <si>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</si>
  <si>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</si>
  <si>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</si>
  <si>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</si>
  <si>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</si>
  <si>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</si>
  <si>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</si>
  <si>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</si>
  <si>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</si>
  <si>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</si>
  <si>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</si>
  <si>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</si>
  <si>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</si>
  <si>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</si>
  <si>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</si>
  <si>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</si>
  <si>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</si>
  <si>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</si>
  <si>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</si>
  <si>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</si>
  <si>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</si>
  <si>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</si>
  <si>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</si>
  <si>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</si>
  <si>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</si>
  <si>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</si>
  <si>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</si>
  <si>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</si>
  <si>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</si>
  <si>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</si>
  <si>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</si>
  <si>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</si>
  <si>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</si>
  <si>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</si>
  <si>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</si>
  <si>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</si>
  <si>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</si>
  <si>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</si>
  <si>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</si>
  <si>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</si>
  <si>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</si>
  <si>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</si>
  <si>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</si>
  <si>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</si>
  <si>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</si>
  <si>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</si>
  <si>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</si>
  <si>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</si>
  <si>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</si>
  <si>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</si>
  <si>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</si>
  <si>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</si>
  <si>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</si>
  <si>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</si>
  <si>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</si>
  <si>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</si>
  <si>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</si>
  <si>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</si>
  <si>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</si>
  <si>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</si>
  <si>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</si>
  <si>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</si>
  <si>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</si>
  <si>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</si>
  <si>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</si>
  <si>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</si>
  <si>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</si>
  <si>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</si>
  <si>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</si>
  <si>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</si>
  <si>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</si>
  <si>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</si>
  <si>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</si>
  <si>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</si>
  <si>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</si>
  <si>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</si>
  <si>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</si>
  <si>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</si>
  <si>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</si>
  <si>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</si>
  <si>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</si>
  <si>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</si>
  <si>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</si>
  <si>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</si>
  <si>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</si>
  <si>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</si>
  <si>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</si>
  <si>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</si>
  <si>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</si>
  <si>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</si>
  <si>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</si>
  <si>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</si>
  <si>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</si>
  <si>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</si>
  <si>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</si>
  <si>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</si>
  <si>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</si>
  <si>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</si>
  <si>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</si>
  <si>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</si>
  <si>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</si>
  <si>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</si>
  <si>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</si>
  <si>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</si>
  <si>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</si>
  <si>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</si>
  <si>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</si>
  <si>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</si>
  <si>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</si>
  <si>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</si>
  <si>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</si>
  <si>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</si>
  <si>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</si>
  <si>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</si>
  <si>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</si>
  <si>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</si>
  <si>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</si>
  <si>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</si>
  <si>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</si>
  <si>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</si>
  <si>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</si>
  <si>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</si>
  <si>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</si>
  <si>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</si>
  <si>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</si>
  <si>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</si>
  <si>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</si>
  <si>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</si>
  <si>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</si>
  <si>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</si>
  <si>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</si>
  <si>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</si>
  <si>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</si>
  <si>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</si>
  <si>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</si>
  <si>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</si>
  <si>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</si>
  <si>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</si>
  <si>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</si>
  <si>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</si>
  <si>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</si>
  <si>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</si>
  <si>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</si>
  <si>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</si>
  <si>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</si>
  <si>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</si>
  <si>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</si>
  <si>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</si>
  <si>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</si>
  <si>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</si>
  <si>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</si>
  <si>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</si>
  <si>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</si>
  <si>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</si>
  <si>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</si>
  <si>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</si>
  <si>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</si>
  <si>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</si>
  <si>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</si>
  <si>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</si>
  <si>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</si>
  <si>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</si>
  <si>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</si>
  <si>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</si>
  <si>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</si>
  <si>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</si>
  <si>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</si>
  <si>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</si>
  <si>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</si>
  <si>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</si>
  <si>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</si>
  <si>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</si>
  <si>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</si>
  <si>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</si>
  <si>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</si>
  <si>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</si>
  <si>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</si>
  <si>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</si>
  <si>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</si>
  <si>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</si>
  <si>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</si>
  <si>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</si>
  <si>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</si>
  <si>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</si>
  <si>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</si>
  <si>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</si>
  <si>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</si>
  <si>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</si>
  <si>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</si>
  <si>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</si>
  <si>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</si>
  <si>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</si>
  <si>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</si>
  <si>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</si>
  <si>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</si>
  <si>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</si>
  <si>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</si>
  <si>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</si>
  <si>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</si>
  <si>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</si>
  <si>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</si>
  <si>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</si>
  <si>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</si>
  <si>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</si>
  <si>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</si>
  <si>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</si>
  <si>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</si>
  <si>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</si>
  <si>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</si>
  <si>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</si>
  <si>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</si>
  <si>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</si>
  <si>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</si>
  <si>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</si>
  <si>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</si>
  <si>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</si>
  <si>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</si>
  <si>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</si>
  <si>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</si>
  <si>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</si>
  <si>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</si>
  <si>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</si>
  <si>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</si>
  <si>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</si>
  <si>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</si>
  <si>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</si>
  <si>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</si>
  <si>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</si>
  <si>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</si>
  <si>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</si>
  <si>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</si>
  <si>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</si>
  <si>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</si>
  <si>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</si>
  <si>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</si>
  <si>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</si>
  <si>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</si>
  <si>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</si>
  <si>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</si>
  <si>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</si>
  <si>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</si>
  <si>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</si>
  <si>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</si>
  <si>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</si>
  <si>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</si>
  <si>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</si>
  <si>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</si>
  <si>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</si>
  <si>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</si>
  <si>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</si>
  <si>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</si>
  <si>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</si>
  <si>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</si>
  <si>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</si>
  <si>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</si>
  <si>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</si>
  <si>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</si>
  <si>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</si>
  <si>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</si>
  <si>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</si>
  <si>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</si>
  <si>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</si>
  <si>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</si>
  <si>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</si>
  <si>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</si>
  <si>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</si>
  <si>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</si>
  <si>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</si>
  <si>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</si>
  <si>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</si>
  <si>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</si>
  <si>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</si>
  <si>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</si>
  <si>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</si>
  <si>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</si>
  <si>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</si>
  <si>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</si>
  <si>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</si>
  <si>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</si>
  <si>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</si>
  <si>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</si>
  <si>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</si>
  <si>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</si>
  <si>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</si>
  <si>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</si>
  <si>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</si>
  <si>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</si>
  <si>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</si>
  <si>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</si>
  <si>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</si>
  <si>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</si>
  <si>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</si>
  <si>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</si>
  <si>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</si>
  <si>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</si>
  <si>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</si>
  <si>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</si>
  <si>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</si>
  <si>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</si>
  <si>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</si>
  <si>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</si>
  <si>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</si>
  <si>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</si>
  <si>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</si>
  <si>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</si>
  <si>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</si>
  <si>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</si>
  <si>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</si>
  <si>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</si>
  <si>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</si>
  <si>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</si>
  <si>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</si>
  <si>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</si>
  <si>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</si>
  <si>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</si>
  <si>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</si>
  <si>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</si>
  <si>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</si>
  <si>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</si>
  <si>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</si>
  <si>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</si>
  <si>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</si>
  <si>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</si>
  <si>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</si>
  <si>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</si>
  <si>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</si>
  <si>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</si>
  <si>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</si>
  <si>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</si>
  <si>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</si>
  <si>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</si>
  <si>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</si>
  <si>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</si>
  <si>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</si>
  <si>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</si>
  <si>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</si>
  <si>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</si>
  <si>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</si>
  <si>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</si>
  <si>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</si>
  <si>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</si>
  <si>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</si>
  <si>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</si>
  <si>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</si>
  <si>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</si>
  <si>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</si>
  <si>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</si>
  <si>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</si>
  <si>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</si>
  <si>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</si>
  <si>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</si>
  <si>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</si>
  <si>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</si>
  <si>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</si>
  <si>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</si>
  <si>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</si>
  <si>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</si>
  <si>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</si>
  <si>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</si>
  <si>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</si>
  <si>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</si>
  <si>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</si>
  <si>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</si>
  <si>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</si>
  <si>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</si>
  <si>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</si>
  <si>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</si>
  <si>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</si>
  <si>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</si>
  <si>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</si>
  <si>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</si>
  <si>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</si>
  <si>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</si>
  <si>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</si>
  <si>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</si>
  <si>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</si>
  <si>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</si>
  <si>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</si>
  <si>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</si>
  <si>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</si>
  <si>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</si>
  <si>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</si>
  <si>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</si>
  <si>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</si>
  <si>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</si>
  <si>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</si>
  <si>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</si>
  <si>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</si>
  <si>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</si>
  <si>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</si>
  <si>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</si>
  <si>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</si>
  <si>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</si>
  <si>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</si>
  <si>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</si>
  <si>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</si>
  <si>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</si>
  <si>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</si>
  <si>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</si>
  <si>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</si>
  <si>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</si>
  <si>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</si>
  <si>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</si>
  <si>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</si>
  <si>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</si>
  <si>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</si>
  <si>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</si>
  <si>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</si>
  <si>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</si>
  <si>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</si>
  <si>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</si>
  <si>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</si>
  <si>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</si>
  <si>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</si>
  <si>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</si>
  <si>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</si>
  <si>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</si>
  <si>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</si>
  <si>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</si>
  <si>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</si>
  <si>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</si>
  <si>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</si>
  <si>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</si>
  <si>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</si>
  <si>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</si>
  <si>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</si>
  <si>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</si>
  <si>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</si>
  <si>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</si>
  <si>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</si>
  <si>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</si>
  <si>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</si>
  <si>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</si>
  <si>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</si>
  <si>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</si>
  <si>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</si>
  <si>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</si>
  <si>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</si>
  <si>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</si>
  <si>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</si>
  <si>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</si>
  <si>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</si>
  <si>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</si>
  <si>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</si>
  <si>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</si>
  <si>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</si>
  <si>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</si>
  <si>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</si>
  <si>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</si>
  <si>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</si>
  <si>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</si>
  <si>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</si>
  <si>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</si>
  <si>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</si>
  <si>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</si>
  <si>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</si>
  <si>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</si>
  <si>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</si>
  <si>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</si>
  <si>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</si>
  <si>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</si>
  <si>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</si>
  <si>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</si>
  <si>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</si>
  <si>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</si>
  <si>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</si>
  <si>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</si>
  <si>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</si>
  <si>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</si>
  <si>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</si>
  <si>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</si>
  <si>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</si>
  <si>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</si>
  <si>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</si>
  <si>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</si>
  <si>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</si>
  <si>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</si>
  <si>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</si>
  <si>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</si>
  <si>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</si>
  <si>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</si>
  <si>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</si>
  <si>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</si>
  <si>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</si>
  <si>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</si>
  <si>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</si>
  <si>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</si>
  <si>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</si>
  <si>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</si>
  <si>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</si>
  <si>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</si>
  <si>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</si>
  <si>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</si>
  <si>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</si>
  <si>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</si>
  <si>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</si>
  <si>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</si>
  <si>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</si>
  <si>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</si>
  <si>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</si>
  <si>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</si>
  <si>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</si>
  <si>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</si>
  <si>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</si>
  <si>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</si>
  <si>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</si>
  <si>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</si>
  <si>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</si>
  <si>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</si>
  <si>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</si>
  <si>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</si>
  <si>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</si>
  <si>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</si>
  <si>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</si>
  <si>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</si>
  <si>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</si>
  <si>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</si>
  <si>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</si>
  <si>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</si>
  <si>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</si>
  <si>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</si>
  <si>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</si>
  <si>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</si>
  <si>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</si>
  <si>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</si>
  <si>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</si>
  <si>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</si>
  <si>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</si>
  <si>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</si>
  <si>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</si>
  <si>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</si>
  <si>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</si>
  <si>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</si>
  <si>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</si>
  <si>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</si>
  <si>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</si>
  <si>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</si>
  <si>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</si>
  <si>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</si>
  <si>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</si>
  <si>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</si>
  <si>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</si>
  <si>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</si>
  <si>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</si>
  <si>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</si>
  <si>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</si>
  <si>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</si>
  <si>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</si>
  <si>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</si>
  <si>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</si>
  <si>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</si>
  <si>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</si>
  <si>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</si>
  <si>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</si>
  <si>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</si>
  <si>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</si>
  <si>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</si>
  <si>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</si>
  <si>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</si>
  <si>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</si>
  <si>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</si>
  <si>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</si>
  <si>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</si>
  <si>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</si>
  <si>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</si>
  <si>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</si>
  <si>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</si>
  <si>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</si>
  <si>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</si>
  <si>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</si>
  <si>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</si>
  <si>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</si>
  <si>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</si>
  <si>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</si>
  <si>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</si>
  <si>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</si>
  <si>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</si>
  <si>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</si>
  <si>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</si>
  <si>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</si>
  <si>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</si>
  <si>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</si>
  <si>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</si>
  <si>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</si>
  <si>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</si>
  <si>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</si>
  <si>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</si>
  <si>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</si>
  <si>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</si>
  <si>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</si>
  <si>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</si>
  <si>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</si>
  <si>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</si>
  <si>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</si>
  <si>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</si>
  <si>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</si>
  <si>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</si>
  <si>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</si>
  <si>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</si>
  <si>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</si>
  <si>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</si>
  <si>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</si>
  <si>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</si>
  <si>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</si>
  <si>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</si>
  <si>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</si>
  <si>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</si>
  <si>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</si>
  <si>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</si>
  <si>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</si>
  <si>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</si>
  <si>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</si>
  <si>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</si>
  <si>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</si>
  <si>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</si>
  <si>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</si>
  <si>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</si>
  <si>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</si>
  <si>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</si>
  <si>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</si>
  <si>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</si>
  <si>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</si>
  <si>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</si>
  <si>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</si>
  <si>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</si>
  <si>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</si>
  <si>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</si>
  <si>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</si>
  <si>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</si>
  <si>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</si>
  <si>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</si>
  <si>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</si>
  <si>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</si>
  <si>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</si>
  <si>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</si>
  <si>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</si>
  <si>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</si>
  <si>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</si>
  <si>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</si>
  <si>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</si>
  <si>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</si>
  <si>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</si>
  <si>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</si>
  <si>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</si>
  <si>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</si>
  <si>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</si>
  <si>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</si>
  <si>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</si>
  <si>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</si>
  <si>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</si>
  <si>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</si>
  <si>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</si>
  <si>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</si>
  <si>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</si>
  <si>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</si>
  <si>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</si>
  <si>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</si>
  <si>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</si>
  <si>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</si>
  <si>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</si>
  <si>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</si>
  <si>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</si>
  <si>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</si>
  <si>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</si>
  <si>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</si>
  <si>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</si>
  <si>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</si>
  <si>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</si>
  <si>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</si>
  <si>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</si>
  <si>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</si>
  <si>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</si>
  <si>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</si>
  <si>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</si>
  <si>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</si>
  <si>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</si>
  <si>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</si>
  <si>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</si>
  <si>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</si>
  <si>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</si>
  <si>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</si>
  <si>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</si>
  <si>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</si>
  <si>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</si>
  <si>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</si>
  <si>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</si>
  <si>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</si>
  <si>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</si>
  <si>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</si>
  <si>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</si>
  <si>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</si>
  <si>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</si>
  <si>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</si>
  <si>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</si>
  <si>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</si>
  <si>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</si>
  <si>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</si>
  <si>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</si>
  <si>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</si>
  <si>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</si>
  <si>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</si>
  <si>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</si>
  <si>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</si>
  <si>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</si>
  <si>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</si>
  <si>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</si>
  <si>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</si>
  <si>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</si>
  <si>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</si>
  <si>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</si>
  <si>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</si>
  <si>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</si>
  <si>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</si>
  <si>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</si>
  <si>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</si>
  <si>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</si>
  <si>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</si>
  <si>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</si>
  <si>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</si>
  <si>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</si>
  <si>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</si>
  <si>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</si>
  <si>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</si>
  <si>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</si>
  <si>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</si>
  <si>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</si>
  <si>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</si>
  <si>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</si>
  <si>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</si>
  <si>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</si>
  <si>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</si>
  <si>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</si>
  <si>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</si>
  <si>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</si>
  <si>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</si>
  <si>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</si>
  <si>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</si>
  <si>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</si>
  <si>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</si>
  <si>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</si>
  <si>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</si>
  <si>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</si>
  <si>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</si>
  <si>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</si>
  <si>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</si>
  <si>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</si>
  <si>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</si>
  <si>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</si>
  <si>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</si>
  <si>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</si>
  <si>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</si>
  <si>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</si>
  <si>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</si>
  <si>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</si>
  <si>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</si>
  <si>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</si>
  <si>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</si>
  <si>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</si>
  <si>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</si>
  <si>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</si>
  <si>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</si>
  <si>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</si>
  <si>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</si>
  <si>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</si>
  <si>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</si>
  <si>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</si>
  <si>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</si>
  <si>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</si>
  <si>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</si>
  <si>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</si>
  <si>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</si>
  <si>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</si>
  <si>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</si>
  <si>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</si>
  <si>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</si>
  <si>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</si>
  <si>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</si>
  <si>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</si>
  <si>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</si>
  <si>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</si>
  <si>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</si>
  <si>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</si>
  <si>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</si>
  <si>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</si>
  <si>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</si>
  <si>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</si>
  <si>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</si>
  <si>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</si>
  <si>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</si>
  <si>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</si>
  <si>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</si>
  <si>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</si>
  <si>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</si>
  <si>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</si>
  <si>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</si>
  <si>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</si>
  <si>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</si>
  <si>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</si>
  <si>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</si>
  <si>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</si>
  <si>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</si>
  <si>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</si>
  <si>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</si>
  <si>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</si>
  <si>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</si>
  <si>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</si>
  <si>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</si>
  <si>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</si>
  <si>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</si>
  <si>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</si>
  <si>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</si>
  <si>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</si>
  <si>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</si>
  <si>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</si>
  <si>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</si>
  <si>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</si>
  <si>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</si>
  <si>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</si>
  <si>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</si>
  <si>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</si>
  <si>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</si>
  <si>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</si>
  <si>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</si>
  <si>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</si>
  <si>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</si>
  <si>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</si>
  <si>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</si>
  <si>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</si>
  <si>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</si>
  <si>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</si>
  <si>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</si>
  <si>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</si>
  <si>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</si>
  <si>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</si>
  <si>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</si>
  <si>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</si>
  <si>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</si>
  <si>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</si>
  <si>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</si>
  <si>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</si>
  <si>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</si>
  <si>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</si>
  <si>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</si>
  <si>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</si>
  <si>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</si>
  <si>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</si>
  <si>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</si>
  <si>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</si>
  <si>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</si>
  <si>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</si>
  <si>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</si>
  <si>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</si>
  <si>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</si>
  <si>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</si>
  <si>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</si>
  <si>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</si>
  <si>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</si>
  <si>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</si>
  <si>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</si>
  <si>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</si>
  <si>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</si>
  <si>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</si>
  <si>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</si>
  <si>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</si>
  <si>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</si>
  <si>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</si>
  <si>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</si>
  <si>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</si>
  <si>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</si>
  <si>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</si>
  <si>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</si>
  <si>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</si>
  <si>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</si>
  <si>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</si>
  <si>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</si>
  <si>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</si>
  <si>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</si>
  <si>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</si>
  <si>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</si>
  <si>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</si>
  <si>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</si>
  <si>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</si>
  <si>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</si>
  <si>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</si>
  <si>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</si>
  <si>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</si>
  <si>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</si>
  <si>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</si>
  <si>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</si>
  <si>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</si>
  <si>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</si>
  <si>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</si>
  <si>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</si>
  <si>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</si>
  <si>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</si>
  <si>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</si>
  <si>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</si>
  <si>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</si>
  <si>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</si>
  <si>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</si>
  <si>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</si>
  <si>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</si>
  <si>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</si>
  <si>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</si>
  <si>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</si>
  <si>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</si>
  <si>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</si>
  <si>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</si>
  <si>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</si>
  <si>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</si>
  <si>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</si>
  <si>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</si>
  <si>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</si>
  <si>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</si>
  <si>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</si>
  <si>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</si>
  <si>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</si>
  <si>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</si>
  <si>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</si>
  <si>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</si>
  <si>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</si>
  <si>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</si>
  <si>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</si>
  <si>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</si>
  <si>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</si>
  <si>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</si>
  <si>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</si>
  <si>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</si>
  <si>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</si>
  <si>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</si>
  <si>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</si>
  <si>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</si>
  <si>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</si>
  <si>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</si>
  <si>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</si>
  <si>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</si>
  <si>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</si>
  <si>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</si>
  <si>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</si>
  <si>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</si>
  <si>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</si>
  <si>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</si>
  <si>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</si>
  <si>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</si>
  <si>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</si>
  <si>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</si>
  <si>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</si>
  <si>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</si>
  <si>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</si>
  <si>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</si>
  <si>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</si>
  <si>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</si>
  <si>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</si>
  <si>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</si>
  <si>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</si>
  <si>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</si>
  <si>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</si>
  <si>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</si>
  <si>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</si>
  <si>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</si>
  <si>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</si>
  <si>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</si>
  <si>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</si>
  <si>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</si>
  <si>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</si>
  <si>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</si>
  <si>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</si>
  <si>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</si>
  <si>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</si>
  <si>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</si>
  <si>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</si>
  <si>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</si>
  <si>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</si>
  <si>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</si>
  <si>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</si>
  <si>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</si>
  <si>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</si>
  <si>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</si>
  <si>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</si>
  <si>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</si>
  <si>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</si>
  <si>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</si>
  <si>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</si>
  <si>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</si>
  <si>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</si>
  <si>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</si>
  <si>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</si>
  <si>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</si>
  <si>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</si>
  <si>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</si>
  <si>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</si>
  <si>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</si>
  <si>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</si>
  <si>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</si>
  <si>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</si>
  <si>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</si>
  <si>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</si>
  <si>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</si>
  <si>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</si>
  <si>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</si>
  <si>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</si>
  <si>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</si>
  <si>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</si>
  <si>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</si>
  <si>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</si>
  <si>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</si>
  <si>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</si>
  <si>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</si>
  <si>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</si>
  <si>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</si>
  <si>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</si>
  <si>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</si>
  <si>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</si>
  <si>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</si>
  <si>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</si>
  <si>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</si>
  <si>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</si>
  <si>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</si>
  <si>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</si>
  <si>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</si>
  <si>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</si>
  <si>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</si>
  <si>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</si>
  <si>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</si>
  <si>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</si>
  <si>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</si>
  <si>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</si>
  <si>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</si>
  <si>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</si>
  <si>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</si>
  <si>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</si>
  <si>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</si>
  <si>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</si>
  <si>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</si>
  <si>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</si>
  <si>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</si>
  <si>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</si>
  <si>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</si>
  <si>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</si>
  <si>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</si>
  <si>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</si>
  <si>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</si>
  <si>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</si>
  <si>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</si>
  <si>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</si>
  <si>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</si>
  <si>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</si>
  <si>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</si>
  <si>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</si>
  <si>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</si>
  <si>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</si>
  <si>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</si>
  <si>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</si>
  <si>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</si>
  <si>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</si>
  <si>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</si>
  <si>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</si>
  <si>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</si>
  <si>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</si>
  <si>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</si>
  <si>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</si>
  <si>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</si>
  <si>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</si>
  <si>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</si>
  <si>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</si>
  <si>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</si>
  <si>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</si>
  <si>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</si>
  <si>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</si>
  <si>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</si>
  <si>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</si>
  <si>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</si>
  <si>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</si>
  <si>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</si>
  <si>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</si>
  <si>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</si>
  <si>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</si>
  <si>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</si>
  <si>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</si>
  <si>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</si>
  <si>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</si>
  <si>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</si>
  <si>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</si>
  <si>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</si>
  <si>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</si>
  <si>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</si>
  <si>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</si>
  <si>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</si>
  <si>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</si>
  <si>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</si>
  <si>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</si>
  <si>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</si>
  <si>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</si>
  <si>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</si>
  <si>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</si>
  <si>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</si>
  <si>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</si>
  <si>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</si>
  <si>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</si>
  <si>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</si>
  <si>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</si>
  <si>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</si>
  <si>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</si>
  <si>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</si>
  <si>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</si>
  <si>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</si>
  <si>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</si>
  <si>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</si>
  <si>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</si>
  <si>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</si>
  <si>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</si>
  <si>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</si>
  <si>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</si>
  <si>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</si>
  <si>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</si>
  <si>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</si>
  <si>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</si>
  <si>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</si>
  <si>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</si>
  <si>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</si>
  <si>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</si>
  <si>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</si>
  <si>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</si>
  <si>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</si>
  <si>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</si>
  <si>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</si>
  <si>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</si>
  <si>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</si>
  <si>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</si>
  <si>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</si>
  <si>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</si>
  <si>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</si>
  <si>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</si>
  <si>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</si>
  <si>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</si>
  <si>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</si>
  <si>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</si>
  <si>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</si>
  <si>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</si>
  <si>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</si>
  <si>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</si>
  <si>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</si>
  <si>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</si>
  <si>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</si>
  <si>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</si>
  <si>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</si>
  <si>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</si>
  <si>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</si>
  <si>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</si>
  <si>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</si>
  <si>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</si>
  <si>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</si>
  <si>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</si>
  <si>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</si>
  <si>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</si>
  <si>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</si>
  <si>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</si>
  <si>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</si>
  <si>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</si>
  <si>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</si>
  <si>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</si>
  <si>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</si>
  <si>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</si>
  <si>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</si>
  <si>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</si>
  <si>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</si>
  <si>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</si>
  <si>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</si>
  <si>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</si>
  <si>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</si>
  <si>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</si>
  <si>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</si>
  <si>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</si>
  <si>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</si>
  <si>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</si>
  <si>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</si>
  <si>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</si>
  <si>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</si>
  <si>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</si>
  <si>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</si>
  <si>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</si>
  <si>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</si>
  <si>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</si>
  <si>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</si>
  <si>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</si>
  <si>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</si>
  <si>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</si>
  <si>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</si>
  <si>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</si>
  <si>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</si>
  <si>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</si>
  <si>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</si>
  <si>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</si>
  <si>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</si>
  <si>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</si>
  <si>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</si>
  <si>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</si>
  <si>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</si>
  <si>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</si>
  <si>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</si>
  <si>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</si>
  <si>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</si>
  <si>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</si>
  <si>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</si>
  <si>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</si>
  <si>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</si>
  <si>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</si>
  <si>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</si>
  <si>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</si>
  <si>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</si>
  <si>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</si>
  <si>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</si>
  <si>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</si>
  <si>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</si>
  <si>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</si>
  <si>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</si>
  <si>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</si>
  <si>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</si>
  <si>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</si>
  <si>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</si>
  <si>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</si>
  <si>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</si>
  <si>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</si>
  <si>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</si>
  <si>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</si>
  <si>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</si>
  <si>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</si>
  <si>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</si>
  <si>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</si>
  <si>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</si>
  <si>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</si>
  <si>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</si>
  <si>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</si>
  <si>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</si>
  <si>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</si>
  <si>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</si>
  <si>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</si>
  <si>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</si>
  <si>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</si>
  <si>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</si>
  <si>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</si>
  <si>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</si>
  <si>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</si>
  <si>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</si>
  <si>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</si>
  <si>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</si>
  <si>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</si>
  <si>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</si>
  <si>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</si>
  <si>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</si>
  <si>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</si>
  <si>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</si>
  <si>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</si>
  <si>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</si>
  <si>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</si>
  <si>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</si>
  <si>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</si>
  <si>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</si>
  <si>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</si>
  <si>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</si>
  <si>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</si>
  <si>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</si>
  <si>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</si>
  <si>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</si>
  <si>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</si>
  <si>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</si>
  <si>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</si>
  <si>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</si>
  <si>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</si>
  <si>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</si>
  <si>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</si>
  <si>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</si>
  <si>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</si>
  <si>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</si>
  <si>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</si>
  <si>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</si>
  <si>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</si>
  <si>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</si>
  <si>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</si>
  <si>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</si>
  <si>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</si>
  <si>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</si>
  <si>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</si>
  <si>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</si>
  <si>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</si>
  <si>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</si>
  <si>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</si>
  <si>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</si>
  <si>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</si>
  <si>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</si>
  <si>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</si>
  <si>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</si>
  <si>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</si>
  <si>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</si>
  <si>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</si>
  <si>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</si>
  <si>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</si>
  <si>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</si>
  <si>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</si>
  <si>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</si>
  <si>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</si>
  <si>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</si>
  <si>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</si>
  <si>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</si>
  <si>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</si>
  <si>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</si>
  <si>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</si>
  <si>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</si>
  <si>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</si>
  <si>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</si>
  <si>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</si>
  <si>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</si>
  <si>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</si>
  <si>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</si>
  <si>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</si>
  <si>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</si>
  <si>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</si>
  <si>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</si>
  <si>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</si>
  <si>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</si>
  <si>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</si>
  <si>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</si>
  <si>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</si>
  <si>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</si>
  <si>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</si>
  <si>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</si>
  <si>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</si>
  <si>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</si>
  <si>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</si>
  <si>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</si>
  <si>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</si>
  <si>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</si>
  <si>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</si>
  <si>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</si>
  <si>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</si>
  <si>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</si>
  <si>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</si>
  <si>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</si>
  <si>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</si>
  <si>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</si>
  <si>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</si>
  <si>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</si>
  <si>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</si>
  <si>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</si>
  <si>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</si>
  <si>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</si>
  <si>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</si>
  <si>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</si>
  <si>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</si>
  <si>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</si>
  <si>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</si>
  <si>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</si>
  <si>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</si>
  <si>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</si>
  <si>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</si>
  <si>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</si>
  <si>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</si>
  <si>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</si>
  <si>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</si>
  <si>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</si>
  <si>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</si>
  <si>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</si>
  <si>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</si>
  <si>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</si>
  <si>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</si>
  <si>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</si>
  <si>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</si>
  <si>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</si>
  <si>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</si>
  <si>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</si>
  <si>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</si>
  <si>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</si>
  <si>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</si>
  <si>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</si>
  <si>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</si>
  <si>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</si>
  <si>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</si>
  <si>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</si>
  <si>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</si>
  <si>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</si>
  <si>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</si>
  <si>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</si>
  <si>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</si>
  <si>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</si>
  <si>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</si>
  <si>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</si>
  <si>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</si>
  <si>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</si>
  <si>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</si>
  <si>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</si>
  <si>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</si>
  <si>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</si>
  <si>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</si>
  <si>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</si>
  <si>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</si>
  <si>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</si>
  <si>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</si>
  <si>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</si>
  <si>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</si>
  <si>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</si>
  <si>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</si>
  <si>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</si>
  <si>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</si>
  <si>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</si>
  <si>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</si>
  <si>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</si>
  <si>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</si>
  <si>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</si>
  <si>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</si>
  <si>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</si>
  <si>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</si>
  <si>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</si>
  <si>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</si>
  <si>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</si>
  <si>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</si>
  <si>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</si>
  <si>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</si>
  <si>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</si>
  <si>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</si>
  <si>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</si>
  <si>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</si>
  <si>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</si>
  <si>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</si>
  <si>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</si>
  <si>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</si>
  <si>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</si>
  <si>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</si>
  <si>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</si>
  <si>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</si>
  <si>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</si>
  <si>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</si>
  <si>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</si>
  <si>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</si>
  <si>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</si>
  <si>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</si>
  <si>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</si>
  <si>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</si>
  <si>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</si>
  <si>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</si>
  <si>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</si>
  <si>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</si>
  <si>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</si>
  <si>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</si>
  <si>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</si>
  <si>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</si>
  <si>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</si>
  <si>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</si>
  <si>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</si>
  <si>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</si>
  <si>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</si>
  <si>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</si>
  <si>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</si>
  <si>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</si>
  <si>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</si>
  <si>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</si>
  <si>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</si>
  <si>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</si>
  <si>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</si>
  <si>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</si>
  <si>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</si>
  <si>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</si>
  <si>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</si>
  <si>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</si>
  <si>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</si>
  <si>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</si>
  <si>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</si>
  <si>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</si>
  <si>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</si>
  <si>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</si>
  <si>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</si>
  <si>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</si>
  <si>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</si>
  <si>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</si>
  <si>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</si>
  <si>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</si>
  <si>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</si>
  <si>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</si>
  <si>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</si>
  <si>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</si>
  <si>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</si>
  <si>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</si>
  <si>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</si>
  <si>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</si>
  <si>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</si>
  <si>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</si>
  <si>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</si>
  <si>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</si>
  <si>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</si>
  <si>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</si>
  <si>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</si>
  <si>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</si>
  <si>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</si>
  <si>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</si>
  <si>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</si>
  <si>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</si>
  <si>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</si>
  <si>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</si>
  <si>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</si>
  <si>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</si>
  <si>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</si>
  <si>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</si>
  <si>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</si>
  <si>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</si>
  <si>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</si>
  <si>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</si>
  <si>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</si>
  <si>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</si>
  <si>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</si>
  <si>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</si>
  <si>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</si>
  <si>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</si>
  <si>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</si>
  <si>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</si>
  <si>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</si>
  <si>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</si>
  <si>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</si>
  <si>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</si>
  <si>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</si>
  <si>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</si>
  <si>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</si>
  <si>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</si>
  <si>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</si>
  <si>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</si>
  <si>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</si>
  <si>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</si>
  <si>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</si>
  <si>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</si>
  <si>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</si>
  <si>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</si>
  <si>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</si>
  <si>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</si>
  <si>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</si>
  <si>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</si>
  <si>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</si>
  <si>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</si>
  <si>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</si>
  <si>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</si>
  <si>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</si>
  <si>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</si>
  <si>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</si>
  <si>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</si>
  <si>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</si>
  <si>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</si>
  <si>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</si>
  <si>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</si>
  <si>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</si>
  <si>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</si>
  <si>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</si>
  <si>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</si>
  <si>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</si>
  <si>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</si>
  <si>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</si>
  <si>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</si>
  <si>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</si>
  <si>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</si>
  <si>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</si>
  <si>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</si>
  <si>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</si>
  <si>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</si>
  <si>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</si>
  <si>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</si>
  <si>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</si>
  <si>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</si>
  <si>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</si>
  <si>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</si>
  <si>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</si>
  <si>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</si>
  <si>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</si>
  <si>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</si>
  <si>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</si>
  <si>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</si>
  <si>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</si>
  <si>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</si>
  <si>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</si>
  <si>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</si>
  <si>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</si>
  <si>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</si>
  <si>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</si>
  <si>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</si>
  <si>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</si>
  <si>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</si>
  <si>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</si>
  <si>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</si>
  <si>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</si>
  <si>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</si>
  <si>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</si>
  <si>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</si>
  <si>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</si>
  <si>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</si>
  <si>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</si>
  <si>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</si>
  <si>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</si>
  <si>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</si>
  <si>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</si>
  <si>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</si>
  <si>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</si>
  <si>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</si>
  <si>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</si>
  <si>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</si>
  <si>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</si>
  <si>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</si>
  <si>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</si>
  <si>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</si>
  <si>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</si>
  <si>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</si>
  <si>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</si>
  <si>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</si>
  <si>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</si>
  <si>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</si>
  <si>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</si>
  <si>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</si>
  <si>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</si>
  <si>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</si>
  <si>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</si>
  <si>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</si>
  <si>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</si>
  <si>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</si>
  <si>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</si>
  <si>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</si>
  <si>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</si>
  <si>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</si>
  <si>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</si>
  <si>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</si>
  <si>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</si>
  <si>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</si>
  <si>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</si>
  <si>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</si>
  <si>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</si>
  <si>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</si>
  <si>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</si>
  <si>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</si>
  <si>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</si>
  <si>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</si>
  <si>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</si>
  <si>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</si>
  <si>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</si>
  <si>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</si>
  <si>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</si>
  <si>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</si>
  <si>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</si>
  <si>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</si>
  <si>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</si>
  <si>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</si>
  <si>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</si>
  <si>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</si>
  <si>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</si>
  <si>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</si>
  <si>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</si>
  <si>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</si>
  <si>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</si>
  <si>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</si>
  <si>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</si>
  <si>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</si>
  <si>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</si>
  <si>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</si>
  <si>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</si>
  <si>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</si>
  <si>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</si>
  <si>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</si>
  <si>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</si>
  <si>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</si>
  <si>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</si>
  <si>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</si>
  <si>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</si>
  <si>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</si>
  <si>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</si>
  <si>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</si>
  <si>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</si>
  <si>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</si>
  <si>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</si>
  <si>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</si>
  <si>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</si>
  <si>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</si>
  <si>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</si>
  <si>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</si>
  <si>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</si>
  <si>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</si>
  <si>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</si>
  <si>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</si>
  <si>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</si>
  <si>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</si>
  <si>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</si>
  <si>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</si>
  <si>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</si>
  <si>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</si>
  <si>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</si>
  <si>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</si>
  <si>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</si>
  <si>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</si>
  <si>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</si>
  <si>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</si>
  <si>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</si>
  <si>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</si>
  <si>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</si>
  <si>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</si>
  <si>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</si>
  <si>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</si>
  <si>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</si>
  <si>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</si>
  <si>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</si>
  <si>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</si>
  <si>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</si>
  <si>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</si>
  <si>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</si>
  <si>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</si>
  <si>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</si>
  <si>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</si>
  <si>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</si>
  <si>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</si>
  <si>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</si>
  <si>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</si>
  <si>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</si>
  <si>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</si>
  <si>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</si>
  <si>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</si>
  <si>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</si>
  <si>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</si>
  <si>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</si>
  <si>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</si>
  <si>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</si>
  <si>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</si>
  <si>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</si>
  <si>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</si>
  <si>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</si>
  <si>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</si>
  <si>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</si>
  <si>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</si>
  <si>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</si>
  <si>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</si>
  <si>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</si>
  <si>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</si>
  <si>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</si>
  <si>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</si>
  <si>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</si>
  <si>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</si>
  <si>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</si>
  <si>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</si>
  <si>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</si>
  <si>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</si>
  <si>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</si>
  <si>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</si>
  <si>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</si>
  <si>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</si>
  <si>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</si>
  <si>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</si>
  <si>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</si>
  <si>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</si>
  <si>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</si>
  <si>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</si>
  <si>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</si>
  <si>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</si>
  <si>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</si>
  <si>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</si>
  <si>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</si>
  <si>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</si>
  <si>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</si>
  <si>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</si>
  <si>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</si>
  <si>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</si>
  <si>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</si>
  <si>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</si>
  <si>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</si>
  <si>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</si>
  <si>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</si>
  <si>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</si>
  <si>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</si>
  <si>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</si>
  <si>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</si>
  <si>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</si>
  <si>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</si>
  <si>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</si>
  <si>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</si>
  <si>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</si>
  <si>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</si>
  <si>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</si>
  <si>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</si>
  <si>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</si>
  <si>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</si>
  <si>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</si>
  <si>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</si>
  <si>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</si>
  <si>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</si>
  <si>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</si>
  <si>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</si>
  <si>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</si>
  <si>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</si>
  <si>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</si>
  <si>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</si>
  <si>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</si>
  <si>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</si>
  <si>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</si>
  <si>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</si>
  <si>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</si>
  <si>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</si>
  <si>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</si>
  <si>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</si>
  <si>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</si>
  <si>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</si>
  <si>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</si>
  <si>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</si>
  <si>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</si>
  <si>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</si>
  <si>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</si>
  <si>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</si>
  <si>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</si>
  <si>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</si>
  <si>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</si>
  <si>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</si>
  <si>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</si>
  <si>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</si>
  <si>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</si>
  <si>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</si>
  <si>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</si>
  <si>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</si>
  <si>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</si>
  <si>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</si>
  <si>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</si>
  <si>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</si>
  <si>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</si>
  <si>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</si>
  <si>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</si>
  <si>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</si>
  <si>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</si>
  <si>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</si>
  <si>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</si>
  <si>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</si>
  <si>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</si>
  <si>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</si>
  <si>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</si>
  <si>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</si>
  <si>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</si>
  <si>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</si>
  <si>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</si>
  <si>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</si>
  <si>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</si>
  <si>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</si>
  <si>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</si>
  <si>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</si>
  <si>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</si>
  <si>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</si>
  <si>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</si>
  <si>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</si>
  <si>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</si>
  <si>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</si>
  <si>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</si>
  <si>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</si>
  <si>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</si>
  <si>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</si>
  <si>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</si>
  <si>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</si>
  <si>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</si>
  <si>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</si>
  <si>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</si>
  <si>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</si>
  <si>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</si>
  <si>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</si>
  <si>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</si>
  <si>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</si>
  <si>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</si>
  <si>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</si>
  <si>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</si>
  <si>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</si>
  <si>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</si>
  <si>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</si>
  <si>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</si>
  <si>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</si>
  <si>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</si>
  <si>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</si>
  <si>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</si>
  <si>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</si>
  <si>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</si>
  <si>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</si>
  <si>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</si>
  <si>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</si>
  <si>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</si>
  <si>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</si>
  <si>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</si>
  <si>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</si>
  <si>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</si>
  <si>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</si>
  <si>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</si>
  <si>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</si>
  <si>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</si>
  <si>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</si>
  <si>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</si>
  <si>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</si>
  <si>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</si>
  <si>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</si>
  <si>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</si>
  <si>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</si>
  <si>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</si>
  <si>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</si>
  <si>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</si>
  <si>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</si>
  <si>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</si>
  <si>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</si>
  <si>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</si>
  <si>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</si>
  <si>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</si>
  <si>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</si>
  <si>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</si>
  <si>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</si>
  <si>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</si>
  <si>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</si>
  <si>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</si>
  <si>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</si>
  <si>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</si>
  <si>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</si>
  <si>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</si>
  <si>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</si>
  <si>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</si>
  <si>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</si>
  <si>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</si>
  <si>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</si>
  <si>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</si>
  <si>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</si>
  <si>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</si>
  <si>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</si>
  <si>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</si>
  <si>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</si>
  <si>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</si>
  <si>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</si>
  <si>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</si>
  <si>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</si>
  <si>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</si>
  <si>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</si>
  <si>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</si>
  <si>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</si>
  <si>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</si>
  <si>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</si>
  <si>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</si>
  <si>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</si>
  <si>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</si>
  <si>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</si>
  <si>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</si>
  <si>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</si>
  <si>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</si>
  <si>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</si>
  <si>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</si>
  <si>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</si>
  <si>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</si>
  <si>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</si>
  <si>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</si>
  <si>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</si>
  <si>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</si>
  <si>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</si>
  <si>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</si>
  <si>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</si>
  <si>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</si>
  <si>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</si>
  <si>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</si>
  <si>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</si>
  <si>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</si>
  <si>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</si>
  <si>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</si>
  <si>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</si>
  <si>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</si>
  <si>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</si>
  <si>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</si>
  <si>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</si>
  <si>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</si>
  <si>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</si>
  <si>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</si>
  <si>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</si>
  <si>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</si>
  <si>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</si>
  <si>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</si>
  <si>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</si>
  <si>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</si>
  <si>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</si>
  <si>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</si>
  <si>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</si>
  <si>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</si>
  <si>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</si>
  <si>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</si>
  <si>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</si>
  <si>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</si>
  <si>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</si>
  <si>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</si>
  <si>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</si>
  <si>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</si>
  <si>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</si>
  <si>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</si>
  <si>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</si>
  <si>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</si>
  <si>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</si>
  <si>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</si>
  <si>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</si>
  <si>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</si>
  <si>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</si>
  <si>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</si>
  <si>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</si>
  <si>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</si>
  <si>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</si>
  <si>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</si>
  <si>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</si>
  <si>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</si>
  <si>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</si>
  <si>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</si>
  <si>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</si>
  <si>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</si>
  <si>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</si>
  <si>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</si>
  <si>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</si>
  <si>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</si>
  <si>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</si>
  <si>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</si>
  <si>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</si>
  <si>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</si>
  <si>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</si>
  <si>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</si>
  <si>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</si>
  <si>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</si>
  <si>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</si>
  <si>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</si>
  <si>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</si>
  <si>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</si>
  <si>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</si>
  <si>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</si>
  <si>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</si>
  <si>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</si>
  <si>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</si>
  <si>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</si>
  <si>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</si>
  <si>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</si>
  <si>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</si>
  <si>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</si>
  <si>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</si>
  <si>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</si>
  <si>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</si>
  <si>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</si>
  <si>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</si>
  <si>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</si>
  <si>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</si>
  <si>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</si>
  <si>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</si>
  <si>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</si>
  <si>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</si>
  <si>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</si>
  <si>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</si>
  <si>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</si>
  <si>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</si>
  <si>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</si>
  <si>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</si>
  <si>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</si>
  <si>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</si>
  <si>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</si>
  <si>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</si>
  <si>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</si>
  <si>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</si>
  <si>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</si>
  <si>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</si>
  <si>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</si>
  <si>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</si>
  <si>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</si>
  <si>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</si>
  <si>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</si>
  <si>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</si>
  <si>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</si>
  <si>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</si>
  <si>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</si>
  <si>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</si>
  <si>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</si>
  <si>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</si>
  <si>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</si>
  <si>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</si>
  <si>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</si>
  <si>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</si>
  <si>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</si>
  <si>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</si>
  <si>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</si>
  <si>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</si>
  <si>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</si>
  <si>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</si>
  <si>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</si>
  <si>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</si>
  <si>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</si>
  <si>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</si>
  <si>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</si>
  <si>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</si>
  <si>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</si>
  <si>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</si>
  <si>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</si>
  <si>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</si>
  <si>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</si>
  <si>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</si>
  <si>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</si>
  <si>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</si>
  <si>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</si>
  <si>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</si>
  <si>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</si>
  <si>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</si>
  <si>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</si>
  <si>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</si>
  <si>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</si>
  <si>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</si>
  <si>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</si>
  <si>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</si>
  <si>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</si>
  <si>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</si>
  <si>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</si>
  <si>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</si>
  <si>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</si>
  <si>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</si>
  <si>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</si>
  <si>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</si>
  <si>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</si>
  <si>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</si>
  <si>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</si>
  <si>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</si>
  <si>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</si>
  <si>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</si>
  <si>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</si>
  <si>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</si>
  <si>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</si>
  <si>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</si>
  <si>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</si>
  <si>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</si>
  <si>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</si>
  <si>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</si>
  <si>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</si>
  <si>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</si>
  <si>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</si>
  <si>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</si>
  <si>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</si>
  <si>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</si>
  <si>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</si>
  <si>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</si>
  <si>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</si>
  <si>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</si>
  <si>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</si>
  <si>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</si>
  <si>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</si>
  <si>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</si>
  <si>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</si>
  <si>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</si>
  <si>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</si>
  <si>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</si>
  <si>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</si>
  <si>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</si>
  <si>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</si>
  <si>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</si>
  <si>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</si>
  <si>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</si>
  <si>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</si>
  <si>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</si>
  <si>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</si>
  <si>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</si>
  <si>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</si>
  <si>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</si>
  <si>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</si>
  <si>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</si>
  <si>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</si>
  <si>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</si>
  <si>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</si>
  <si>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</si>
  <si>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</si>
  <si>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</si>
  <si>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</si>
  <si>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</si>
  <si>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</si>
  <si>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</si>
  <si>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</si>
  <si>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</si>
  <si>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</si>
  <si>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</si>
  <si>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</si>
  <si>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</si>
  <si>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</si>
  <si>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</si>
  <si>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</si>
  <si>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</si>
  <si>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</si>
  <si>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</si>
  <si>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</si>
  <si>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</si>
  <si>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</si>
  <si>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</si>
  <si>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</si>
  <si>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</si>
  <si>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</si>
  <si>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</si>
  <si>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</si>
  <si>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</si>
  <si>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</si>
  <si>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</si>
  <si>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</si>
  <si>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</si>
  <si>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</si>
  <si>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</si>
  <si>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</si>
  <si>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</si>
  <si>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</si>
  <si>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</si>
  <si>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</si>
  <si>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</si>
  <si>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</si>
  <si>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</si>
  <si>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</si>
  <si>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</si>
  <si>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</si>
  <si>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</si>
  <si>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</si>
  <si>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</si>
  <si>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</si>
  <si>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</si>
  <si>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</si>
  <si>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</si>
  <si>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</si>
  <si>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</si>
  <si>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</si>
  <si>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</si>
  <si>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</si>
  <si>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</si>
  <si>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</si>
  <si>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</si>
  <si>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</si>
  <si>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</si>
  <si>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</si>
  <si>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</si>
  <si>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</si>
  <si>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</si>
  <si>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</si>
  <si>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</si>
  <si>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</si>
  <si>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</si>
  <si>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</si>
  <si>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</si>
  <si>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</si>
  <si>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</si>
  <si>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</si>
  <si>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</si>
  <si>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</si>
  <si>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</si>
  <si>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</si>
  <si>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</si>
  <si>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</si>
  <si>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</si>
  <si>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</si>
  <si>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</si>
  <si>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</si>
  <si>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</si>
  <si>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</si>
  <si>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</si>
  <si>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</si>
  <si>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</si>
  <si>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</si>
  <si>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</si>
  <si>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</si>
  <si>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</si>
  <si>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</si>
  <si>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</si>
  <si>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</si>
  <si>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</si>
  <si>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</si>
  <si>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</si>
  <si>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</si>
  <si>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</si>
  <si>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</si>
  <si>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</si>
  <si>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</si>
  <si>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</si>
  <si>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</si>
  <si>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</si>
  <si>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</si>
  <si>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</si>
  <si>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</si>
  <si>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</si>
  <si>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</si>
  <si>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</si>
  <si>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</si>
  <si>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</si>
  <si>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</si>
  <si>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</si>
  <si>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</si>
  <si>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</si>
  <si>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</si>
  <si>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</si>
  <si>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</si>
  <si>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</si>
  <si>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</si>
  <si>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</si>
  <si>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</si>
  <si>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</si>
  <si>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</si>
  <si>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</si>
  <si>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</si>
  <si>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</si>
  <si>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</si>
  <si>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</si>
  <si>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</si>
  <si>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</si>
  <si>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</si>
  <si>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</si>
  <si>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</si>
  <si>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</si>
  <si>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</si>
  <si>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</si>
  <si>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</si>
  <si>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</si>
  <si>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</si>
  <si>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</si>
  <si>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</si>
  <si>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</si>
  <si>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</si>
  <si>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</si>
  <si>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</si>
  <si>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</si>
  <si>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</si>
  <si>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</si>
  <si>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</si>
  <si>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</si>
  <si>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</si>
  <si>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</si>
  <si>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</si>
  <si>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</si>
  <si>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</si>
  <si>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</si>
  <si>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</si>
  <si>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</si>
  <si>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</si>
  <si>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</si>
  <si>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</si>
  <si>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</si>
  <si>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</si>
  <si>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</si>
  <si>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</si>
  <si>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</si>
  <si>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</si>
  <si>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</si>
  <si>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</si>
  <si>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</si>
  <si>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</si>
  <si>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</si>
  <si>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</si>
  <si>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</si>
  <si>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</si>
  <si>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</si>
  <si>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</si>
  <si>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</si>
  <si>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</si>
  <si>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</si>
  <si>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</si>
  <si>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</si>
  <si>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</si>
  <si>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</si>
  <si>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</si>
  <si>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</si>
  <si>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</si>
  <si>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</si>
  <si>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</si>
  <si>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</si>
  <si>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</si>
  <si>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</si>
  <si>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</si>
  <si>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</si>
  <si>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</si>
  <si>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</si>
  <si>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</si>
  <si>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</si>
  <si>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</si>
  <si>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</si>
  <si>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</si>
  <si>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</si>
  <si>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</si>
  <si>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</si>
  <si>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</si>
  <si>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</si>
  <si>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</si>
  <si>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</si>
  <si>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</si>
  <si>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</si>
  <si>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</si>
  <si>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</si>
  <si>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</si>
  <si>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</si>
  <si>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</si>
  <si>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</si>
  <si>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</si>
  <si>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</si>
  <si>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</si>
  <si>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</si>
  <si>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</si>
  <si>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</si>
  <si>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</si>
  <si>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</si>
  <si>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</si>
  <si>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</si>
  <si>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</si>
  <si>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</si>
  <si>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</si>
  <si>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</si>
  <si>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</si>
  <si>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</si>
  <si>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</si>
  <si>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</si>
  <si>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</si>
  <si>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</si>
  <si>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</si>
  <si>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</si>
  <si>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</si>
  <si>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</si>
  <si>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</si>
  <si>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</si>
  <si>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</si>
  <si>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</si>
  <si>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</si>
  <si>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</si>
  <si>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</si>
  <si>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</si>
  <si>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</si>
  <si>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</si>
  <si>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</si>
  <si>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</si>
  <si>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</si>
  <si>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</si>
  <si>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</si>
  <si>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</si>
  <si>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</si>
  <si>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</si>
  <si>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</si>
  <si>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</si>
  <si>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</si>
  <si>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</si>
  <si>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</si>
  <si>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</si>
  <si>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</si>
  <si>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</si>
  <si>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</si>
  <si>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</si>
  <si>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</si>
  <si>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</si>
  <si>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</si>
  <si>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</si>
  <si>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</si>
  <si>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</si>
  <si>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</si>
  <si>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</si>
  <si>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</si>
  <si>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</si>
  <si>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</si>
  <si>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</si>
  <si>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</si>
  <si>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</si>
  <si>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</si>
  <si>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</si>
  <si>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</si>
  <si>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</si>
  <si>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</si>
  <si>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</si>
  <si>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</si>
  <si>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</si>
  <si>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</si>
  <si>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</si>
  <si>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</si>
  <si>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</si>
  <si>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</si>
  <si>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</si>
  <si>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</si>
  <si>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</si>
  <si>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</si>
  <si>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</si>
  <si>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</si>
  <si>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</si>
  <si>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</si>
  <si>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</si>
  <si>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</si>
  <si>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</si>
  <si>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</si>
  <si>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</si>
  <si>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</si>
  <si>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</si>
  <si>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</si>
  <si>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</si>
  <si>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</si>
  <si>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</si>
  <si>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</si>
  <si>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</si>
  <si>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</si>
  <si>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</si>
  <si>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</si>
  <si>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</si>
  <si>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</si>
  <si>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</si>
  <si>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</si>
  <si>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</si>
  <si>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</si>
  <si>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</si>
  <si>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</si>
  <si>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</si>
  <si>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</si>
  <si>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</si>
  <si>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</si>
  <si>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</si>
  <si>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</si>
  <si>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</si>
  <si>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</si>
  <si>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</si>
  <si>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</si>
  <si>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</si>
  <si>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</si>
  <si>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</si>
  <si>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</si>
  <si>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</si>
  <si>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</si>
  <si>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</si>
  <si>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</si>
  <si>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</si>
  <si>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</si>
  <si>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</si>
  <si>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</si>
  <si>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</si>
  <si>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</si>
  <si>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</si>
  <si>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</si>
  <si>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</si>
  <si>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</si>
  <si>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</si>
  <si>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</si>
  <si>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</si>
  <si>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</si>
  <si>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</si>
  <si>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</si>
  <si>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</si>
  <si>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</si>
  <si>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</si>
  <si>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</si>
  <si>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</si>
  <si>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</si>
  <si>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</si>
  <si>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</si>
  <si>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</si>
  <si>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</si>
  <si>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</si>
  <si>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</si>
  <si>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</si>
  <si>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</si>
  <si>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</si>
  <si>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</si>
  <si>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</si>
  <si>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</si>
  <si>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</si>
  <si>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</si>
  <si>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</si>
  <si>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</si>
  <si>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</si>
  <si>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</si>
  <si>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</si>
  <si>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</si>
  <si>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</si>
  <si>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</si>
  <si>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</si>
  <si>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</si>
  <si>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</si>
  <si>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</si>
  <si>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</si>
  <si>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</si>
  <si>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</si>
  <si>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</si>
  <si>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</si>
  <si>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</si>
  <si>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</si>
  <si>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</si>
  <si>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</si>
  <si>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</si>
  <si>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</si>
  <si>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</si>
  <si>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</si>
  <si>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</si>
  <si>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</si>
  <si>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</si>
  <si>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</si>
  <si>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</si>
  <si>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</si>
  <si>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</si>
  <si>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</si>
  <si>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</si>
  <si>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</si>
  <si>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</si>
  <si>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</si>
  <si>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</si>
  <si>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</si>
  <si>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</si>
  <si>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</si>
  <si>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</si>
  <si>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</si>
  <si>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</si>
  <si>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</si>
  <si>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</si>
  <si>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</si>
  <si>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</si>
  <si>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</si>
  <si>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</si>
  <si>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</si>
  <si>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</si>
  <si>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</si>
  <si>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</si>
  <si>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</si>
  <si>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</si>
  <si>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</si>
  <si>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</si>
  <si>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</si>
  <si>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</si>
  <si>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</si>
  <si>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</si>
  <si>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</si>
  <si>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</si>
  <si>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</si>
  <si>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</si>
  <si>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</si>
  <si>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</si>
  <si>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</si>
  <si>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</si>
  <si>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</si>
  <si>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</si>
  <si>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</si>
  <si>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</si>
  <si>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</si>
  <si>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</si>
  <si>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</si>
  <si>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</si>
  <si>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</si>
  <si>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</si>
  <si>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</si>
  <si>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</si>
  <si>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</si>
  <si>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</si>
  <si>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</si>
  <si>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</si>
  <si>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</si>
  <si>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</si>
  <si>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</si>
  <si>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</si>
  <si>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</si>
  <si>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</si>
  <si>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</si>
  <si>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</si>
  <si>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</si>
  <si>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</si>
  <si>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</si>
  <si>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</si>
  <si>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</si>
  <si>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</si>
  <si>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</si>
  <si>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</si>
  <si>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</si>
  <si>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</si>
  <si>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</si>
  <si>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</si>
  <si>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</si>
  <si>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</si>
  <si>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</si>
  <si>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</si>
  <si>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</si>
  <si>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</si>
  <si>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</si>
  <si>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</si>
  <si>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</si>
  <si>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</si>
  <si>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</si>
  <si>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</si>
  <si>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</si>
  <si>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</si>
  <si>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</si>
  <si>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</si>
  <si>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</si>
  <si>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</si>
  <si>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</si>
  <si>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</si>
  <si>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</si>
  <si>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</si>
  <si>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</si>
  <si>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</si>
  <si>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</si>
  <si>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</si>
  <si>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</si>
  <si>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</si>
  <si>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</si>
  <si>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</si>
  <si>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</si>
  <si>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</si>
  <si>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</si>
  <si>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</si>
  <si>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</si>
  <si>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</si>
  <si>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</si>
  <si>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</si>
  <si>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</si>
  <si>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</si>
  <si>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</si>
  <si>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</si>
  <si>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</si>
  <si>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</si>
  <si>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</si>
  <si>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</si>
  <si>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</si>
  <si>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</si>
  <si>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</si>
  <si>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</si>
  <si>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</si>
  <si>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</si>
  <si>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</si>
  <si>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</si>
  <si>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</si>
  <si>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</si>
  <si>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</si>
  <si>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</si>
  <si>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</si>
  <si>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</si>
  <si>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</si>
  <si>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</si>
  <si>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</si>
  <si>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</si>
  <si>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</si>
  <si>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</si>
  <si>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</si>
  <si>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</si>
  <si>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</si>
  <si>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</si>
  <si>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</si>
  <si>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</si>
  <si>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</si>
  <si>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</si>
  <si>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</si>
  <si>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</si>
  <si>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</si>
  <si>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</si>
  <si>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</si>
  <si>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</si>
  <si>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</si>
  <si>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</si>
  <si>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</si>
  <si>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</si>
  <si>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</si>
  <si>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</si>
  <si>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</si>
  <si>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</si>
  <si>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</si>
  <si>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</si>
  <si>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</si>
  <si>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</si>
  <si>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</si>
  <si>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</si>
  <si>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</si>
  <si>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</si>
  <si>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</si>
  <si>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</si>
  <si>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</si>
  <si>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</si>
  <si>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</si>
  <si>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</si>
  <si>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</si>
  <si>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</si>
  <si>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</si>
  <si>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</si>
  <si>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</si>
  <si>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</si>
  <si>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</si>
  <si>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</si>
  <si>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</si>
  <si>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</si>
  <si>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</si>
  <si>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</si>
  <si>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</si>
  <si>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</si>
  <si>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</si>
  <si>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</si>
  <si>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</si>
  <si>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</si>
  <si>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</si>
  <si>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</si>
  <si>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</si>
  <si>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</si>
  <si>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</si>
  <si>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</si>
  <si>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</si>
  <si>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</si>
  <si>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</si>
  <si>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</si>
  <si>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</si>
  <si>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</si>
  <si>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</si>
  <si>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</si>
  <si>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</si>
  <si>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</si>
  <si>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</si>
  <si>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</si>
  <si>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</si>
  <si>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</si>
  <si>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</si>
  <si>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</si>
  <si>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</si>
  <si>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</si>
  <si>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</si>
  <si>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</si>
  <si>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</si>
  <si>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</si>
  <si>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</si>
  <si>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</si>
  <si>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</si>
  <si>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</si>
  <si>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</si>
  <si>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</si>
  <si>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</si>
  <si>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</si>
  <si>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</si>
  <si>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</si>
  <si>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</si>
  <si>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</si>
  <si>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</si>
  <si>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</si>
  <si>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</si>
  <si>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</si>
  <si>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</si>
  <si>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</si>
  <si>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</si>
  <si>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</si>
  <si>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</si>
  <si>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</si>
  <si>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</si>
  <si>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</si>
  <si>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</si>
  <si>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</si>
  <si>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</si>
  <si>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</si>
  <si>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</si>
  <si>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</si>
  <si>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</si>
  <si>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</si>
  <si>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</si>
  <si>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</si>
  <si>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</si>
  <si>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</si>
  <si>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</si>
  <si>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</si>
  <si>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</si>
  <si>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</si>
  <si>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</si>
  <si>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</si>
  <si>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</si>
  <si>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</si>
  <si>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</si>
  <si>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</si>
  <si>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</si>
  <si>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</si>
  <si>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</si>
  <si>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</si>
  <si>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</si>
  <si>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</si>
  <si>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</si>
  <si>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</si>
  <si>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</si>
  <si>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</si>
  <si>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</si>
  <si>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</si>
  <si>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</si>
  <si>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</si>
  <si>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</si>
  <si>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</si>
  <si>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</si>
  <si>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</si>
  <si>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</si>
  <si>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</si>
  <si>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</si>
  <si>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</si>
  <si>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</si>
  <si>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</si>
  <si>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</si>
  <si>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</si>
  <si>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</si>
  <si>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</si>
  <si>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</si>
  <si>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</si>
  <si>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</si>
  <si>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</si>
  <si>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</si>
  <si>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</si>
  <si>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</si>
  <si>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</si>
  <si>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</si>
  <si>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</si>
  <si>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</si>
  <si>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</si>
  <si>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</si>
  <si>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</si>
  <si>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</si>
  <si>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</si>
  <si>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</si>
  <si>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</si>
  <si>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</si>
  <si>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</si>
  <si>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</si>
  <si>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</si>
  <si>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</si>
  <si>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</si>
  <si>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</si>
  <si>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</si>
  <si>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</si>
  <si>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</si>
  <si>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</si>
  <si>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</si>
  <si>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</si>
  <si>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</si>
  <si>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</si>
  <si>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</si>
  <si>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</si>
  <si>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</si>
  <si>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</si>
  <si>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</si>
  <si>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</si>
  <si>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</si>
  <si>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</si>
  <si>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</si>
  <si>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</si>
  <si>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</si>
  <si>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</si>
  <si>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</si>
  <si>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</si>
  <si>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</si>
  <si>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</si>
  <si>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</si>
  <si>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</si>
  <si>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</si>
  <si>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</si>
  <si>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</si>
  <si>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</si>
  <si>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</si>
  <si>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</si>
  <si>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</si>
  <si>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</si>
  <si>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</si>
  <si>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</si>
  <si>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</si>
  <si>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</si>
  <si>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</si>
  <si>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</si>
  <si>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</si>
  <si>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</si>
  <si>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</si>
  <si>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</si>
  <si>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</si>
  <si>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</si>
  <si>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</si>
  <si>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</si>
  <si>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</si>
  <si>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</si>
  <si>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</si>
  <si>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</si>
  <si>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</si>
  <si>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</si>
  <si>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</si>
  <si>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</si>
  <si>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</si>
  <si>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</si>
  <si>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</si>
  <si>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</si>
  <si>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</si>
  <si>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</si>
  <si>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</si>
  <si>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</si>
  <si>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</si>
  <si>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</si>
  <si>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</si>
  <si>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</si>
  <si>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</si>
  <si>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</si>
  <si>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</si>
  <si>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</si>
  <si>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</si>
  <si>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</si>
  <si>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</si>
  <si>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</si>
  <si>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</si>
  <si>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</si>
  <si>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</si>
  <si>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</si>
  <si>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</si>
  <si>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</si>
  <si>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</si>
  <si>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</si>
  <si>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</si>
  <si>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</si>
  <si>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</si>
  <si>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</si>
  <si>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</si>
  <si>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</si>
  <si>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</si>
  <si>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</si>
  <si>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</si>
  <si>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</si>
  <si>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</si>
  <si>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</si>
  <si>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</si>
  <si>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</si>
  <si>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</si>
  <si>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</si>
  <si>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</si>
  <si>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</si>
  <si>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</si>
  <si>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</si>
  <si>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</si>
  <si>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</si>
  <si>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</si>
  <si>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</si>
  <si>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</si>
  <si>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</si>
  <si>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</si>
  <si>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</si>
  <si>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</si>
  <si>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</si>
  <si>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</si>
  <si>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</si>
  <si>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</si>
  <si>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</si>
  <si>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</si>
  <si>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</si>
  <si>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</si>
  <si>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</si>
  <si>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</si>
  <si>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</si>
  <si>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</si>
  <si>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</si>
  <si>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</si>
  <si>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</si>
  <si>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</si>
  <si>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</si>
  <si>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</si>
  <si>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</si>
  <si>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</si>
  <si>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</si>
  <si>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</si>
  <si>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</si>
  <si>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</si>
  <si>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</si>
  <si>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</si>
  <si>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</si>
  <si>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</si>
  <si>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</si>
  <si>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</si>
  <si>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</si>
  <si>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</si>
  <si>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</si>
  <si>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</si>
  <si>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</si>
  <si>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</si>
  <si>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</si>
  <si>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</si>
  <si>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</si>
  <si>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</si>
  <si>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</si>
  <si>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</si>
  <si>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</si>
  <si>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</si>
  <si>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</si>
  <si>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</si>
  <si>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</si>
  <si>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</si>
  <si>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</si>
  <si>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</si>
  <si>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</si>
  <si>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</si>
  <si>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</si>
  <si>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</si>
  <si>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</si>
  <si>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</si>
  <si>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</si>
  <si>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</si>
  <si>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</si>
  <si>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</si>
  <si>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</si>
  <si>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</si>
  <si>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</si>
  <si>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</si>
  <si>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</si>
  <si>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</si>
  <si>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</si>
  <si>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</si>
  <si>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</si>
  <si>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</si>
  <si>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</si>
  <si>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</si>
  <si>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</si>
  <si>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</si>
  <si>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</si>
  <si>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</si>
  <si>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</si>
  <si>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</si>
  <si>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</si>
  <si>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</si>
  <si>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</si>
  <si>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</si>
  <si>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</si>
  <si>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</si>
  <si>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</si>
  <si>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</si>
  <si>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</si>
  <si>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</si>
  <si>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</si>
  <si>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</si>
  <si>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</si>
  <si>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</si>
  <si>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</si>
  <si>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</si>
  <si>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</si>
  <si>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</si>
  <si>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</si>
  <si>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</si>
  <si>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</si>
  <si>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</si>
  <si>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</si>
  <si>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</si>
  <si>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</si>
  <si>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</si>
  <si>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</si>
  <si>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</si>
  <si>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</si>
  <si>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</si>
  <si>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</si>
  <si>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</si>
  <si>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</si>
  <si>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</si>
  <si>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</si>
  <si>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</si>
  <si>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</si>
  <si>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</si>
  <si>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</si>
  <si>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</si>
  <si>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</si>
  <si>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</si>
  <si>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</si>
  <si>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</si>
  <si>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</si>
  <si>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</si>
  <si>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</si>
  <si>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</si>
  <si>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</si>
  <si>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</si>
  <si>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</si>
  <si>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</si>
  <si>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</si>
  <si>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</si>
  <si>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</si>
  <si>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</si>
  <si>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</si>
  <si>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</si>
  <si>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</si>
  <si>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</si>
  <si>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</si>
  <si>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</si>
  <si>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</si>
  <si>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</si>
  <si>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</si>
  <si>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</si>
  <si>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</si>
  <si>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</si>
  <si>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</si>
  <si>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</si>
  <si>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</si>
  <si>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</si>
  <si>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</si>
  <si>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</si>
  <si>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</si>
  <si>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</si>
  <si>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</si>
  <si>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</si>
  <si>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</si>
  <si>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</si>
  <si>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</si>
  <si>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</si>
  <si>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</si>
  <si>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</si>
  <si>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</si>
  <si>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</si>
  <si>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</si>
  <si>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</si>
  <si>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</si>
  <si>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</si>
  <si>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</si>
  <si>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</si>
  <si>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</si>
  <si>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</si>
  <si>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</si>
  <si>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</si>
  <si>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</si>
  <si>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</si>
  <si>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</si>
  <si>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</si>
  <si>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</si>
  <si>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</si>
  <si>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</si>
  <si>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</si>
  <si>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</si>
  <si>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</si>
  <si>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</si>
  <si>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</si>
  <si>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</si>
  <si>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</si>
  <si>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</si>
  <si>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</si>
  <si>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</si>
  <si>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</si>
  <si>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</si>
  <si>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</si>
  <si>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</si>
  <si>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</si>
  <si>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</si>
  <si>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</si>
  <si>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</si>
  <si>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</si>
  <si>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</si>
  <si>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</si>
  <si>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</si>
  <si>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</si>
  <si>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</si>
  <si>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</si>
  <si>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</si>
  <si>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</si>
  <si>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</si>
  <si>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</si>
  <si>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</si>
  <si>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</si>
  <si>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</si>
  <si>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</si>
  <si>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</si>
  <si>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</si>
  <si>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</si>
  <si>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</si>
  <si>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</si>
  <si>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</si>
  <si>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</si>
  <si>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</si>
  <si>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</si>
  <si>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</si>
  <si>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</si>
  <si>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</si>
  <si>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</si>
  <si>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</si>
  <si>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</si>
  <si>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</si>
  <si>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</si>
  <si>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</si>
  <si>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</si>
  <si>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</si>
  <si>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</si>
  <si>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</si>
  <si>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</si>
  <si>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</si>
  <si>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</si>
  <si>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</si>
  <si>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</si>
  <si>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</si>
  <si>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</si>
  <si>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</si>
  <si>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</si>
  <si>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</si>
  <si>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</si>
  <si>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</si>
  <si>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</si>
  <si>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</si>
  <si>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</si>
  <si>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</si>
  <si>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</si>
  <si>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</si>
  <si>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</si>
  <si>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</si>
  <si>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</si>
  <si>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</si>
  <si>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</si>
  <si>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</si>
  <si>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</si>
  <si>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</si>
  <si>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</si>
  <si>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</si>
  <si>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</si>
  <si>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</si>
  <si>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</si>
  <si>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</si>
  <si>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</si>
  <si>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</si>
  <si>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</si>
  <si>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</si>
  <si>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</si>
  <si>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</si>
  <si>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</si>
  <si>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</si>
  <si>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</si>
  <si>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</si>
  <si>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</si>
  <si>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</si>
  <si>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</si>
  <si>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</si>
  <si>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</si>
  <si>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</si>
  <si>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</si>
  <si>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</si>
  <si>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</si>
  <si>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</si>
  <si>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</si>
  <si>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</si>
  <si>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</si>
  <si>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</si>
  <si>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</si>
  <si>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</si>
  <si>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</si>
  <si>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</si>
  <si>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</si>
  <si>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</si>
  <si>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</si>
  <si>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</si>
  <si>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</si>
  <si>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</si>
  <si>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</si>
  <si>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</si>
  <si>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</si>
  <si>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</si>
  <si>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</si>
  <si>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</si>
  <si>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</si>
  <si>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</si>
  <si>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</si>
  <si>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</si>
  <si>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</si>
  <si>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</si>
  <si>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</si>
  <si>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</si>
  <si>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</si>
  <si>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</si>
  <si>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</si>
  <si>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</si>
  <si>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</si>
  <si>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</si>
  <si>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</si>
  <si>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</si>
  <si>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</si>
  <si>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</si>
  <si>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</si>
  <si>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</si>
  <si>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</si>
  <si>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</si>
  <si>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</si>
  <si>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</si>
  <si>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</si>
  <si>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</si>
  <si>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</si>
  <si>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</si>
  <si>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</si>
  <si>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</si>
  <si>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</si>
  <si>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</si>
  <si>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</si>
  <si>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</si>
  <si>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</si>
  <si>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</si>
  <si>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</si>
  <si>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</si>
  <si>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</si>
  <si>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</si>
  <si>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</si>
  <si>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</si>
  <si>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</si>
  <si>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</si>
  <si>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</si>
  <si>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</si>
  <si>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</si>
  <si>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</si>
  <si>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</si>
  <si>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</si>
  <si>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</si>
  <si>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</si>
  <si>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</si>
  <si>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</si>
  <si>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</si>
  <si>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</si>
  <si>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</si>
  <si>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</si>
  <si>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</si>
  <si>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</si>
  <si>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</si>
  <si>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</si>
  <si>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</si>
  <si>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</si>
  <si>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</si>
  <si>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</si>
  <si>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</si>
  <si>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</si>
  <si>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</si>
  <si>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</si>
  <si>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</si>
  <si>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</si>
  <si>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</si>
  <si>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</si>
  <si>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</si>
  <si>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</si>
  <si>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</si>
  <si>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</si>
  <si>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</si>
  <si>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</si>
  <si>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</si>
  <si>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</si>
  <si>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</si>
  <si>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</si>
  <si>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</si>
  <si>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</si>
  <si>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</si>
  <si>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</si>
  <si>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</si>
  <si>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</si>
  <si>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</si>
  <si>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</si>
  <si>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</si>
  <si>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</si>
  <si>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</si>
  <si>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</si>
  <si>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</si>
  <si>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</si>
  <si>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</si>
  <si>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</si>
  <si>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</si>
  <si>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</si>
  <si>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</si>
  <si>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</si>
  <si>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</si>
  <si>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</si>
  <si>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</si>
  <si>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</si>
  <si>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</si>
  <si>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</si>
  <si>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</si>
  <si>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</si>
  <si>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</si>
  <si>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</si>
  <si>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</si>
  <si>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</si>
  <si>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</si>
  <si>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</si>
  <si>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</si>
  <si>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</si>
  <si>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</si>
  <si>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</si>
  <si>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</si>
  <si>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</si>
  <si>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</si>
  <si>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</si>
  <si>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</si>
  <si>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</si>
  <si>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</si>
  <si>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</si>
  <si>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</si>
  <si>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</si>
  <si>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</si>
  <si>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</si>
  <si>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</si>
  <si>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</si>
  <si>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</si>
  <si>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</si>
  <si>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</si>
  <si>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</si>
  <si>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</si>
  <si>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</si>
  <si>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</si>
  <si>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</si>
  <si>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</si>
  <si>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</si>
  <si>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</si>
  <si>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</si>
  <si>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</si>
  <si>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</si>
  <si>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</si>
  <si>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</si>
  <si>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</si>
  <si>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</si>
  <si>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</si>
  <si>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</si>
  <si>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</si>
  <si>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</si>
  <si>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</si>
  <si>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</si>
  <si>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</si>
  <si>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</si>
  <si>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</si>
  <si>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</si>
  <si>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</si>
  <si>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</si>
  <si>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</si>
  <si>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</si>
  <si>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</si>
  <si>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</si>
  <si>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</si>
  <si>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</si>
  <si>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</si>
  <si>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</si>
  <si>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</si>
  <si>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</si>
  <si>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</si>
  <si>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</si>
  <si>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</si>
  <si>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</si>
  <si>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</si>
  <si>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</si>
  <si>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</si>
  <si>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</si>
  <si>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</si>
  <si>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</si>
  <si>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</si>
  <si>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</si>
  <si>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</si>
  <si>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</si>
  <si>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</si>
  <si>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</si>
  <si>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</si>
  <si>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</si>
  <si>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</si>
  <si>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</si>
  <si>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</si>
  <si>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</si>
  <si>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</si>
  <si>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</si>
  <si>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</si>
  <si>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</si>
  <si>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</si>
  <si>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</si>
  <si>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</si>
  <si>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</si>
  <si>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</si>
  <si>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</si>
  <si>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</si>
  <si>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</si>
  <si>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</si>
  <si>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</si>
  <si>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</si>
  <si>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</si>
  <si>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</si>
  <si>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</si>
  <si>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</si>
  <si>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</si>
  <si>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</si>
  <si>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</si>
  <si>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</si>
  <si>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</si>
  <si>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</si>
  <si>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</si>
  <si>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</si>
  <si>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</si>
  <si>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</si>
  <si>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</si>
  <si>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</si>
  <si>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</si>
  <si>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</si>
  <si>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</si>
  <si>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</si>
  <si>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</si>
  <si>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</si>
  <si>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</si>
  <si>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</si>
  <si>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</si>
  <si>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</si>
  <si>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</si>
  <si>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</si>
  <si>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</si>
  <si>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</si>
  <si>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</si>
  <si>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</si>
  <si>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</si>
  <si>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</si>
  <si>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</si>
  <si>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</si>
  <si>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</si>
  <si>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</si>
  <si>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</si>
  <si>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</si>
  <si>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</si>
  <si>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</si>
  <si>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</si>
  <si>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</si>
  <si>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</si>
  <si>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</si>
  <si>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</si>
  <si>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</si>
  <si>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</si>
  <si>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</si>
  <si>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</si>
  <si>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</si>
  <si>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</si>
  <si>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</si>
  <si>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</si>
  <si>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</si>
  <si>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</si>
  <si>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</si>
  <si>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</si>
  <si>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</si>
  <si>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</si>
  <si>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</si>
  <si>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</si>
  <si>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</si>
  <si>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</si>
  <si>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</si>
  <si>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</si>
  <si>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</si>
  <si>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</si>
  <si>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</si>
  <si>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</si>
  <si>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</si>
  <si>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</si>
  <si>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</si>
  <si>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</si>
  <si>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</si>
  <si>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</si>
  <si>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</si>
  <si>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</si>
  <si>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</si>
  <si>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</si>
  <si>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</si>
  <si>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</si>
  <si>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</si>
  <si>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</si>
  <si>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</si>
  <si>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</si>
  <si>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</si>
  <si>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</si>
  <si>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</si>
  <si>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</si>
  <si>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</si>
  <si>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</si>
  <si>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</si>
  <si>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</si>
  <si>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</si>
  <si>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</si>
  <si>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</si>
  <si>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</si>
  <si>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</si>
  <si>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</si>
  <si>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</si>
  <si>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</si>
  <si>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</si>
  <si>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</si>
  <si>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</si>
  <si>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</si>
  <si>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</si>
  <si>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</si>
  <si>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</si>
  <si>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</si>
  <si>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</si>
  <si>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</si>
  <si>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</si>
  <si>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</si>
  <si>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</si>
  <si>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</si>
  <si>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</si>
  <si>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</si>
  <si>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</si>
  <si>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</si>
  <si>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</si>
  <si>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</si>
  <si>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</si>
  <si>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</si>
  <si>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</si>
  <si>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</si>
  <si>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</si>
  <si>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</si>
  <si>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</si>
  <si>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</si>
  <si>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</si>
  <si>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</si>
  <si>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</si>
  <si>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</si>
  <si>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</si>
  <si>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</si>
  <si>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</si>
  <si>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</si>
  <si>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</si>
  <si>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</si>
  <si>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</si>
  <si>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</si>
  <si>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</si>
  <si>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</si>
  <si>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</si>
  <si>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</si>
  <si>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</si>
  <si>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</si>
  <si>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</si>
  <si>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</si>
  <si>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</si>
  <si>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</si>
  <si>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</si>
  <si>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</si>
  <si>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</si>
  <si>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</si>
  <si>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</si>
  <si>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</si>
  <si>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</si>
  <si>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</si>
  <si>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</si>
  <si>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</si>
  <si>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</si>
  <si>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</si>
  <si>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</si>
  <si>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</si>
  <si>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</si>
  <si>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</si>
  <si>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</si>
  <si>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</si>
  <si>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</si>
  <si>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</si>
  <si>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</si>
  <si>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</si>
  <si>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</si>
  <si>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</si>
  <si>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</si>
  <si>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</si>
  <si>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</si>
  <si>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</si>
  <si>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</si>
  <si>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</si>
  <si>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</si>
  <si>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</si>
  <si>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</si>
  <si>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</si>
  <si>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</si>
  <si>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</si>
  <si>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</si>
  <si>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</si>
  <si>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</si>
  <si>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</si>
  <si>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</si>
  <si>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</si>
  <si>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</si>
  <si>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</si>
  <si>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</si>
  <si>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</si>
  <si>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</si>
  <si>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</si>
  <si>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</si>
  <si>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</si>
  <si>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</si>
  <si>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</si>
  <si>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</si>
  <si>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</si>
  <si>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</si>
  <si>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</si>
  <si>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</si>
  <si>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</si>
  <si>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</si>
  <si>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</si>
  <si>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</si>
  <si>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</si>
  <si>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</si>
  <si>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</si>
  <si>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</si>
  <si>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</si>
  <si>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</si>
  <si>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</si>
  <si>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</si>
  <si>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</si>
  <si>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</si>
  <si>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</si>
  <si>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</si>
  <si>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</si>
  <si>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</si>
  <si>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</si>
  <si>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</si>
  <si>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</si>
  <si>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</si>
  <si>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</si>
  <si>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</si>
  <si>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</si>
  <si>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</si>
  <si>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</si>
  <si>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</si>
  <si>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</si>
  <si>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</si>
  <si>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</si>
  <si>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</si>
  <si>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</si>
  <si>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</si>
  <si>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</si>
  <si>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</si>
  <si>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</si>
  <si>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</si>
  <si>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</si>
  <si>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</si>
  <si>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</si>
  <si>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</si>
  <si>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</si>
  <si>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</si>
  <si>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</si>
  <si>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</si>
  <si>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</si>
  <si>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</si>
  <si>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</si>
  <si>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</si>
  <si>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</si>
  <si>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</si>
  <si>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</si>
  <si>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</si>
  <si>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</si>
  <si>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</si>
  <si>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</si>
  <si>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</si>
  <si>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</si>
  <si>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</si>
  <si>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</si>
  <si>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</si>
  <si>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</si>
  <si>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</si>
  <si>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</si>
  <si>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</si>
  <si>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</si>
  <si>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</si>
  <si>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</si>
  <si>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</si>
  <si>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</si>
  <si>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</si>
  <si>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</si>
  <si>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</si>
  <si>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</si>
  <si>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</si>
  <si>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</si>
  <si>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</si>
  <si>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</si>
  <si>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</si>
  <si>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</si>
  <si>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</si>
  <si>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</si>
  <si>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</si>
  <si>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</si>
  <si>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</si>
  <si>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</si>
  <si>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</si>
  <si>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</si>
  <si>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</si>
  <si>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</si>
  <si>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</si>
  <si>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</si>
  <si>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</si>
  <si>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</si>
  <si>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</si>
  <si>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</si>
  <si>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</si>
  <si>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</si>
  <si>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</si>
  <si>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</si>
  <si>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</si>
  <si>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</si>
  <si>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</si>
  <si>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</si>
  <si>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</si>
  <si>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</si>
  <si>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</si>
  <si>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</si>
  <si>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</si>
  <si>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</si>
  <si>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</si>
  <si>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</si>
  <si>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</si>
  <si>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</si>
  <si>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</si>
  <si>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</si>
  <si>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</si>
  <si>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</si>
  <si>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</si>
  <si>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</si>
  <si>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</si>
  <si>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</si>
  <si>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</si>
  <si>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</si>
  <si>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</si>
  <si>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</si>
  <si>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</si>
  <si>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</si>
  <si>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</si>
  <si>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</si>
  <si>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</si>
  <si>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</si>
  <si>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</si>
  <si>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</si>
  <si>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</si>
  <si>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</si>
  <si>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</si>
  <si>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</si>
  <si>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</si>
  <si>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</si>
  <si>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</si>
  <si>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</si>
  <si>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</si>
  <si>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</si>
  <si>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</si>
  <si>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</si>
  <si>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</si>
  <si>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</si>
  <si>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</si>
  <si>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</si>
  <si>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</si>
  <si>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</si>
  <si>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</si>
  <si>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</si>
  <si>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</si>
  <si>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</si>
  <si>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</si>
  <si>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</si>
  <si>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</si>
  <si>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</si>
  <si>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</si>
  <si>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</si>
  <si>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</si>
  <si>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</si>
  <si>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</si>
  <si>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</si>
  <si>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</si>
  <si>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</si>
  <si>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</si>
  <si>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</si>
  <si>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</si>
  <si>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</si>
  <si>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</si>
  <si>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</si>
  <si>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</si>
  <si>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</si>
  <si>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</si>
  <si>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</si>
  <si>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</si>
  <si>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</si>
  <si>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</si>
  <si>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</si>
  <si>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</si>
  <si>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</si>
  <si>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</si>
  <si>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</si>
  <si>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</si>
  <si>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</si>
  <si>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</si>
  <si>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</si>
  <si>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</si>
  <si>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</si>
  <si>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</si>
  <si>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</si>
  <si>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</si>
  <si>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</si>
  <si>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</si>
  <si>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</si>
  <si>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</si>
  <si>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</si>
  <si>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</si>
  <si>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</si>
  <si>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</si>
  <si>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</si>
  <si>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</si>
  <si>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</si>
  <si>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</si>
  <si>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</si>
  <si>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</si>
  <si>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</si>
  <si>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</si>
  <si>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</si>
  <si>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</si>
  <si>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</si>
  <si>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</si>
  <si>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</si>
  <si>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</si>
  <si>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</si>
  <si>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</si>
  <si>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</si>
  <si>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</si>
  <si>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</si>
  <si>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</si>
  <si>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</si>
  <si>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</si>
  <si>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</si>
  <si>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</si>
  <si>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</si>
  <si>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</si>
  <si>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</si>
  <si>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</si>
  <si>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</si>
  <si>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</si>
  <si>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</si>
  <si>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</si>
  <si>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</si>
  <si>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</si>
  <si>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</si>
  <si>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</si>
  <si>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</si>
  <si>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</si>
  <si>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</si>
  <si>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</si>
  <si>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</si>
  <si>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</si>
  <si>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</si>
  <si>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</si>
  <si>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</si>
  <si>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</si>
  <si>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</si>
  <si>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</si>
  <si>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</si>
  <si>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</si>
  <si>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</si>
  <si>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</si>
  <si>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</si>
  <si>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</si>
  <si>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</si>
  <si>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</si>
  <si>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</si>
  <si>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</si>
  <si>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</si>
  <si>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</si>
  <si>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</si>
  <si>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</si>
  <si>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</si>
  <si>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</si>
  <si>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</si>
  <si>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</si>
  <si>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</si>
  <si>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</si>
  <si>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</si>
  <si>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</si>
  <si>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</si>
  <si>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</si>
  <si>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</si>
  <si>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</si>
  <si>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</si>
  <si>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</si>
  <si>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</si>
  <si>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</si>
  <si>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</si>
  <si>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</si>
  <si>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</si>
  <si>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</si>
  <si>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</si>
  <si>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</si>
  <si>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</si>
  <si>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</si>
  <si>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</si>
  <si>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</si>
  <si>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</si>
  <si>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</si>
  <si>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</si>
  <si>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</si>
  <si>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</si>
  <si>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</si>
  <si>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</si>
  <si>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</si>
  <si>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</si>
  <si>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</si>
  <si>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</si>
  <si>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</si>
  <si>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</si>
  <si>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</si>
  <si>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</si>
  <si>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</si>
  <si>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</si>
  <si>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</si>
  <si>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</si>
  <si>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</si>
  <si>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</si>
  <si>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</si>
  <si>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</si>
  <si>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</si>
  <si>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</si>
  <si>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</si>
  <si>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</si>
  <si>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</si>
  <si>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</si>
  <si>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</si>
  <si>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</si>
  <si>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</si>
  <si>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</si>
  <si>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</si>
  <si>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</si>
  <si>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</si>
  <si>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</si>
  <si>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</si>
  <si>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</si>
  <si>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</si>
  <si>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</si>
  <si>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</si>
  <si>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</si>
  <si>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</si>
  <si>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</si>
  <si>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</si>
  <si>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</si>
  <si>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</si>
  <si>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</si>
  <si>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</si>
  <si>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</si>
  <si>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</si>
  <si>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</si>
  <si>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</si>
  <si>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</si>
  <si>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</si>
  <si>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</si>
  <si>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</si>
  <si>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</si>
  <si>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</si>
  <si>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</si>
  <si>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</si>
  <si>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</si>
  <si>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</si>
  <si>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</si>
  <si>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</si>
  <si>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</si>
  <si>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</si>
  <si>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</si>
  <si>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</si>
  <si>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</si>
  <si>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</si>
  <si>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</si>
  <si>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</si>
  <si>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</si>
  <si>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</si>
  <si>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</si>
  <si>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</si>
  <si>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</si>
  <si>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</si>
  <si>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</si>
  <si>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</si>
  <si>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</si>
  <si>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</si>
  <si>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</si>
  <si>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</si>
  <si>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</si>
  <si>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</si>
  <si>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</si>
  <si>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</si>
  <si>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</si>
  <si>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</si>
  <si>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</si>
  <si>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</si>
  <si>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</si>
  <si>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</si>
  <si>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</si>
  <si>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</si>
  <si>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</si>
  <si>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</si>
  <si>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</si>
  <si>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</si>
  <si>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</si>
  <si>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</si>
  <si>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</si>
  <si>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</si>
  <si>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</si>
  <si>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</si>
  <si>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</si>
  <si>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</si>
  <si>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</si>
  <si>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</si>
  <si>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</si>
  <si>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</si>
  <si>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</si>
  <si>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</si>
  <si>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</si>
  <si>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</si>
  <si>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</si>
  <si>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</si>
  <si>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</si>
  <si>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</si>
  <si>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</si>
  <si>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</si>
  <si>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</si>
  <si>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</si>
  <si>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</si>
  <si>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</si>
  <si>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</si>
  <si>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</si>
  <si>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</si>
  <si>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</si>
  <si>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</si>
  <si>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</si>
  <si>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</si>
  <si>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</si>
  <si>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</si>
  <si>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</si>
  <si>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</si>
  <si>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</si>
  <si>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</si>
  <si>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</si>
  <si>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</si>
  <si>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</si>
  <si>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</si>
  <si>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</si>
  <si>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</si>
  <si>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</si>
  <si>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</si>
  <si>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</si>
  <si>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</si>
  <si>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</si>
  <si>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</si>
  <si>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</si>
  <si>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</si>
  <si>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</si>
  <si>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</si>
  <si>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</si>
  <si>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</si>
  <si>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</si>
  <si>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</si>
  <si>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</si>
  <si>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</si>
  <si>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</si>
  <si>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</si>
  <si>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</si>
  <si>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</si>
  <si>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</si>
  <si>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</si>
  <si>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</si>
  <si>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</si>
  <si>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</si>
  <si>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</si>
  <si>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</si>
  <si>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</si>
  <si>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</si>
  <si>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</si>
  <si>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</si>
  <si>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</si>
  <si>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</si>
  <si>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</si>
  <si>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</si>
  <si>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</si>
  <si>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</si>
  <si>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</si>
  <si>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</si>
  <si>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</si>
  <si>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</si>
  <si>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</si>
  <si>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</si>
  <si>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</si>
  <si>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</si>
  <si>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</si>
  <si>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</si>
  <si>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</si>
  <si>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</si>
  <si>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</si>
  <si>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</si>
  <si>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</si>
  <si>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</si>
  <si>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</si>
  <si>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</si>
  <si>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</si>
  <si>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</si>
  <si>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</si>
  <si>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</si>
  <si>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</si>
  <si>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</si>
  <si>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</si>
  <si>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</si>
  <si>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</si>
  <si>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</si>
  <si>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</si>
  <si>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</si>
  <si>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</si>
  <si>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</si>
  <si>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</si>
  <si>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</si>
  <si>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</si>
  <si>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</si>
  <si>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</si>
  <si>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</si>
  <si>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</si>
  <si>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</si>
  <si>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</si>
  <si>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</si>
  <si>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</si>
  <si>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</si>
  <si>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</si>
  <si>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</si>
  <si>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</si>
  <si>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</si>
  <si>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</si>
  <si>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</si>
  <si>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</si>
  <si>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</si>
  <si>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</si>
  <si>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</si>
  <si>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</si>
  <si>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</si>
  <si>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</si>
  <si>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</si>
  <si>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</si>
  <si>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</si>
  <si>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</si>
  <si>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</si>
  <si>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</si>
  <si>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</si>
  <si>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</si>
  <si>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</si>
  <si>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</si>
  <si>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</si>
  <si>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</si>
  <si>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</si>
  <si>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</si>
  <si>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</si>
  <si>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</si>
  <si>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</si>
  <si>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</si>
  <si>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</si>
  <si>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</si>
  <si>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</si>
  <si>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</si>
  <si>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</si>
  <si>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</si>
  <si>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</si>
  <si>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</si>
  <si>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</si>
  <si>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</si>
  <si>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</si>
  <si>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</si>
  <si>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</si>
  <si>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</si>
  <si>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</si>
  <si>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</si>
  <si>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</si>
  <si>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</si>
  <si>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</si>
  <si>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</si>
  <si>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</si>
  <si>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</si>
  <si>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</si>
  <si>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</si>
  <si>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</si>
  <si>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</si>
  <si>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</si>
  <si>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</si>
  <si>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</si>
  <si>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</si>
  <si>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</si>
  <si>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</si>
  <si>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</si>
  <si>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</si>
  <si>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</si>
  <si>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</si>
  <si>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</si>
  <si>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</si>
  <si>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</si>
  <si>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</si>
  <si>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</si>
  <si>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</si>
  <si>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</si>
  <si>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</si>
  <si>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</si>
  <si>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</si>
  <si>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</si>
  <si>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</si>
  <si>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</si>
  <si>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</si>
  <si>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</si>
  <si>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</si>
  <si>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</si>
  <si>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</si>
  <si>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</si>
  <si>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</si>
  <si>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</si>
  <si>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</si>
  <si>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</si>
  <si>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</si>
  <si>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</si>
  <si>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</si>
  <si>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</si>
  <si>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</si>
  <si>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</si>
  <si>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</si>
  <si>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</si>
  <si>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</si>
  <si>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</si>
  <si>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</si>
  <si>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</si>
  <si>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</si>
  <si>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</si>
  <si>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</si>
  <si>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</si>
  <si>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</si>
  <si>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</si>
  <si>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</si>
  <si>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</si>
  <si>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</si>
  <si>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</si>
  <si>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</si>
  <si>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</si>
  <si>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</si>
  <si>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</si>
  <si>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</si>
  <si>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</si>
  <si>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</si>
  <si>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</si>
  <si>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</si>
  <si>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</si>
  <si>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</si>
  <si>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</si>
  <si>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</si>
  <si>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</si>
  <si>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</si>
  <si>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</si>
  <si>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</si>
  <si>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</si>
  <si>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</si>
  <si>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</si>
  <si>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</si>
  <si>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</si>
  <si>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</si>
  <si>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</si>
  <si>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</si>
  <si>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</si>
  <si>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</si>
  <si>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</si>
  <si>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</si>
  <si>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</si>
  <si>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</si>
  <si>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</si>
  <si>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</si>
  <si>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</si>
  <si>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</si>
  <si>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</si>
  <si>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</si>
  <si>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</si>
  <si>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</si>
  <si>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</si>
  <si>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</si>
  <si>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</si>
  <si>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</si>
  <si>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</si>
  <si>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</si>
  <si>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</si>
  <si>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</si>
  <si>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</si>
  <si>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</si>
  <si>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</si>
  <si>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</si>
  <si>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</si>
  <si>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</si>
  <si>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</si>
  <si>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</si>
  <si>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</si>
  <si>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</si>
  <si>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</si>
  <si>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</si>
  <si>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</si>
  <si>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</si>
  <si>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</si>
  <si>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</si>
  <si>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</si>
  <si>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</si>
  <si>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</si>
  <si>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</si>
  <si>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</si>
  <si>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</si>
  <si>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</si>
  <si>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</si>
  <si>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</si>
  <si>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</si>
  <si>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</si>
  <si>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</si>
  <si>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</si>
  <si>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</si>
  <si>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</si>
  <si>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</si>
  <si>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</si>
  <si>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</si>
  <si>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</si>
  <si>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</si>
  <si>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</si>
  <si>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</si>
  <si>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</si>
  <si>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</si>
  <si>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</si>
  <si>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</si>
  <si>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</si>
  <si>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</si>
  <si>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</si>
  <si>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</si>
  <si>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</si>
  <si>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</si>
  <si>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</si>
  <si>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</si>
  <si>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</si>
  <si>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</si>
  <si>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</si>
  <si>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</si>
  <si>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</si>
  <si>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</si>
  <si>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</si>
  <si>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</si>
  <si>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</si>
  <si>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</si>
  <si>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</si>
  <si>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</si>
  <si>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</si>
  <si>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</si>
  <si>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</si>
  <si>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</si>
  <si>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</si>
  <si>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</si>
  <si>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</si>
  <si>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</si>
  <si>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</si>
  <si>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</si>
  <si>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</si>
  <si>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</si>
  <si>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</si>
  <si>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</si>
  <si>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</si>
  <si>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</si>
  <si>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</si>
  <si>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</si>
  <si>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</si>
  <si>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</si>
  <si>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</si>
  <si>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</si>
  <si>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</si>
  <si>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</si>
  <si>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</si>
  <si>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</si>
  <si>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</si>
  <si>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</si>
  <si>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</si>
  <si>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</si>
  <si>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</si>
  <si>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</si>
  <si>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</si>
  <si>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</si>
  <si>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</si>
  <si>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</si>
  <si>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</si>
  <si>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</si>
  <si>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</si>
  <si>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</si>
  <si>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</si>
  <si>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</si>
  <si>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</si>
  <si>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</si>
  <si>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</si>
  <si>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</si>
  <si>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</si>
  <si>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</si>
  <si>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</si>
  <si>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</si>
  <si>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</si>
  <si>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</si>
  <si>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</si>
  <si>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</si>
  <si>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</si>
  <si>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</si>
  <si>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</si>
  <si>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</si>
  <si>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</si>
  <si>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</si>
  <si>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</si>
  <si>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</si>
  <si>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</si>
  <si>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</si>
  <si>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</si>
  <si>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</si>
  <si>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</si>
  <si>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</si>
  <si>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</si>
  <si>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</si>
  <si>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</si>
  <si>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</si>
  <si>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</si>
  <si>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</si>
  <si>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</si>
  <si>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</si>
  <si>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</si>
  <si>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</si>
  <si>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</si>
  <si>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</si>
  <si>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</si>
  <si>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</si>
  <si>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</si>
  <si>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</si>
  <si>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</si>
  <si>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</si>
  <si>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</si>
  <si>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</si>
  <si>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</si>
  <si>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</si>
  <si>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</si>
  <si>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</si>
  <si>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</si>
  <si>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</si>
  <si>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</si>
  <si>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</si>
  <si>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</si>
  <si>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</si>
  <si>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</si>
  <si>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</si>
  <si>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</si>
  <si>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</si>
  <si>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</si>
  <si>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</si>
  <si>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</si>
  <si>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</si>
  <si>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</si>
  <si>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</si>
  <si>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</si>
  <si>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</si>
  <si>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</si>
  <si>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</si>
  <si>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</si>
  <si>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</si>
  <si>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</si>
  <si>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</si>
  <si>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</si>
  <si>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</si>
  <si>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</si>
  <si>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</si>
  <si>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</si>
  <si>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</si>
  <si>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</si>
  <si>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</si>
  <si>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</si>
  <si>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</si>
  <si>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</si>
  <si>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</si>
  <si>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</si>
  <si>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</si>
  <si>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</si>
  <si>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</si>
  <si>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</si>
  <si>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</si>
  <si>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</si>
  <si>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</si>
  <si>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</si>
  <si>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</si>
  <si>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</si>
  <si>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</si>
  <si>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</si>
  <si>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</si>
  <si>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</si>
  <si>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</si>
  <si>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</si>
  <si>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</si>
  <si>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</si>
  <si>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</si>
  <si>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</si>
  <si>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</si>
  <si>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</si>
  <si>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</si>
  <si>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</si>
  <si>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</si>
  <si>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</si>
  <si>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</si>
  <si>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</si>
  <si>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</si>
  <si>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</si>
  <si>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</si>
  <si>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</si>
  <si>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</si>
  <si>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</si>
  <si>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</si>
  <si>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</si>
  <si>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</si>
  <si>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</si>
  <si>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</si>
  <si>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</si>
  <si>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</si>
  <si>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</si>
  <si>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</si>
  <si>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</si>
  <si>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</si>
  <si>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</si>
  <si>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</si>
  <si>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</si>
  <si>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</si>
  <si>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</si>
  <si>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</si>
  <si>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</si>
  <si>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</si>
  <si>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</si>
  <si>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</si>
  <si>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</si>
  <si>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</si>
  <si>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</si>
  <si>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</si>
  <si>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</si>
  <si>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</si>
  <si>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</si>
  <si>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</si>
  <si>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</si>
  <si>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</si>
  <si>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</si>
  <si>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</si>
  <si>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</si>
  <si>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</si>
  <si>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</si>
  <si>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</si>
  <si>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</si>
  <si>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</si>
  <si>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</si>
  <si>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</si>
  <si>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</si>
  <si>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</si>
  <si>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</si>
  <si>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</si>
  <si>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</si>
  <si>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</si>
  <si>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</si>
  <si>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</si>
  <si>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</si>
  <si>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</si>
  <si>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</si>
  <si>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</si>
  <si>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</si>
  <si>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</si>
  <si>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</si>
  <si>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</si>
  <si>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</si>
  <si>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</si>
  <si>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</si>
  <si>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</si>
  <si>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</si>
  <si>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</si>
  <si>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</si>
  <si>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</si>
  <si>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</si>
  <si>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</si>
  <si>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</si>
  <si>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</si>
  <si>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</si>
  <si>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</si>
  <si>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</si>
  <si>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</si>
  <si>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</si>
  <si>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</si>
  <si>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</si>
  <si>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</si>
  <si>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</si>
  <si>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</si>
  <si>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</si>
  <si>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</si>
  <si>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</si>
  <si>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</si>
  <si>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</si>
  <si>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</si>
  <si>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</si>
  <si>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</si>
  <si>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</si>
  <si>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</si>
  <si>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</si>
  <si>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</si>
  <si>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</si>
  <si>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</si>
  <si>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</si>
  <si>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</si>
  <si>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</si>
  <si>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</si>
  <si>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</si>
  <si>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</si>
  <si>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</si>
  <si>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</si>
  <si>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</si>
  <si>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</si>
  <si>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</si>
  <si>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</si>
  <si>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</si>
  <si>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</si>
  <si>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</si>
  <si>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</si>
  <si>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</si>
  <si>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</si>
  <si>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</si>
  <si>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</si>
  <si>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</si>
  <si>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</si>
  <si>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</si>
  <si>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</si>
  <si>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</si>
  <si>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</si>
  <si>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</si>
  <si>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</si>
  <si>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</si>
  <si>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</si>
  <si>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</si>
  <si>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</si>
  <si>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</si>
  <si>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</si>
  <si>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</si>
  <si>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</si>
  <si>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</si>
  <si>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</si>
  <si>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</si>
  <si>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</si>
  <si>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</si>
  <si>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</si>
  <si>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</si>
  <si>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</si>
  <si>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</si>
  <si>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</si>
  <si>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</si>
  <si>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</si>
  <si>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</si>
  <si>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</si>
  <si>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</si>
  <si>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</si>
  <si>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</si>
  <si>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</si>
  <si>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</si>
  <si>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</si>
  <si>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</si>
  <si>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</si>
  <si>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</si>
  <si>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</si>
  <si>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</si>
  <si>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</si>
  <si>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</si>
  <si>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</si>
  <si>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</si>
  <si>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</si>
  <si>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</si>
  <si>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</si>
  <si>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</si>
  <si>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</si>
  <si>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</si>
  <si>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</si>
  <si>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</si>
  <si>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</si>
  <si>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</si>
  <si>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</si>
  <si>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</si>
  <si>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</si>
  <si>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</si>
  <si>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</si>
  <si>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</si>
  <si>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</si>
  <si>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</si>
  <si>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</si>
  <si>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</si>
  <si>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</si>
  <si>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</si>
  <si>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</si>
  <si>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</si>
  <si>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</si>
  <si>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</si>
  <si>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</si>
  <si>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</si>
  <si>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</si>
  <si>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</si>
  <si>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</si>
  <si>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</si>
  <si>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</si>
  <si>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</si>
  <si>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</si>
  <si>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</si>
  <si>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</si>
  <si>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</si>
  <si>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</si>
  <si>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</si>
  <si>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</si>
  <si>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</si>
  <si>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</si>
  <si>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</si>
  <si>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</si>
  <si>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</si>
  <si>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</si>
  <si>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</si>
  <si>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</si>
  <si>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</si>
  <si>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</si>
  <si>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</si>
  <si>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</si>
  <si>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</si>
  <si>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</si>
  <si>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</si>
  <si>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</si>
  <si>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</si>
  <si>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</si>
  <si>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</si>
  <si>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</si>
  <si>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</si>
  <si>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</si>
  <si>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</si>
  <si>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</si>
  <si>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</si>
  <si>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</si>
  <si>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</si>
  <si>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</si>
  <si>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</si>
  <si>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</si>
  <si>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</si>
  <si>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</si>
  <si>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</si>
  <si>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</si>
  <si>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</si>
  <si>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</si>
  <si>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</si>
  <si>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</si>
  <si>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</si>
  <si>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</si>
  <si>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</si>
  <si>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</si>
  <si>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</si>
  <si>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</si>
  <si>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</si>
  <si>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</si>
  <si>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</si>
  <si>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</si>
  <si>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</si>
  <si>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</si>
  <si>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</si>
  <si>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</si>
  <si>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</si>
  <si>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</si>
  <si>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</si>
  <si>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</si>
  <si>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</si>
  <si>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</si>
  <si>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</si>
  <si>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</si>
  <si>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</si>
  <si>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</si>
  <si>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</si>
  <si>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</si>
  <si>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</si>
  <si>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</si>
  <si>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</si>
  <si>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</si>
  <si>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</si>
  <si>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</si>
  <si>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</si>
  <si>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</si>
  <si>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</si>
  <si>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</si>
  <si>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</si>
  <si>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</si>
  <si>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</si>
  <si>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</si>
  <si>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</si>
  <si>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</si>
  <si>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</si>
  <si>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</si>
  <si>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</si>
  <si>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</si>
  <si>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</si>
  <si>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</si>
  <si>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</si>
  <si>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</si>
  <si>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</si>
  <si>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</si>
  <si>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</si>
  <si>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</si>
  <si>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</si>
  <si>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</si>
  <si>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</si>
  <si>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</si>
  <si>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</si>
  <si>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</si>
  <si>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</si>
  <si>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</si>
  <si>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</si>
  <si>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</si>
  <si>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</si>
  <si>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</si>
  <si>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</si>
  <si>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</si>
  <si>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</si>
  <si>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</si>
  <si>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</si>
  <si>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</si>
  <si>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</si>
  <si>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</si>
  <si>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</si>
  <si>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</si>
  <si>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</si>
  <si>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</si>
  <si>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</si>
  <si>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</si>
  <si>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</si>
  <si>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</si>
  <si>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</si>
  <si>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</si>
  <si>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</si>
  <si>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</si>
  <si>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</si>
  <si>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</si>
  <si>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</si>
  <si>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</si>
  <si>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</si>
  <si>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</si>
  <si>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</si>
  <si>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</si>
  <si>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</si>
  <si>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</si>
  <si>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</si>
  <si>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</si>
  <si>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</si>
  <si>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</si>
  <si>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</si>
  <si>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</si>
  <si>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</si>
  <si>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</si>
  <si>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</si>
  <si>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</si>
  <si>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</si>
  <si>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</si>
  <si>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</si>
  <si>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</si>
  <si>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</si>
  <si>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</si>
  <si>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</si>
  <si>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</si>
  <si>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</si>
  <si>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</si>
  <si>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</si>
  <si>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</si>
  <si>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</si>
  <si>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</si>
  <si>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</si>
  <si>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</si>
  <si>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</si>
  <si>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</si>
  <si>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</si>
  <si>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</si>
  <si>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</si>
  <si>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</si>
  <si>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</si>
  <si>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</si>
  <si>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</si>
  <si>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</si>
  <si>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</si>
  <si>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</si>
  <si>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</si>
  <si>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</si>
  <si>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</si>
  <si>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</si>
  <si>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</si>
  <si>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</si>
  <si>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</si>
  <si>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</si>
  <si>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</si>
  <si>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</si>
  <si>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</si>
  <si>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</si>
  <si>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</si>
  <si>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</si>
  <si>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</si>
  <si>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</si>
  <si>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</si>
  <si>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</si>
  <si>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</si>
  <si>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</si>
  <si>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</si>
  <si>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</si>
  <si>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</si>
  <si>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</si>
  <si>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</si>
  <si>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</si>
  <si>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</si>
  <si>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</si>
  <si>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</si>
  <si>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</si>
  <si>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</si>
  <si>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</si>
  <si>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</si>
  <si>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</si>
  <si>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</si>
  <si>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</si>
  <si>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</si>
  <si>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</si>
  <si>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</si>
  <si>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</si>
  <si>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</si>
  <si>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</si>
  <si>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</si>
  <si>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</si>
  <si>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</si>
  <si>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</si>
  <si>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</si>
  <si>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</si>
  <si>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</si>
  <si>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</si>
  <si>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</si>
  <si>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</si>
  <si>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</si>
  <si>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</si>
  <si>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</si>
  <si>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</si>
  <si>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</si>
  <si>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</si>
  <si>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</si>
  <si>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</si>
  <si>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</si>
  <si>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</si>
  <si>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</si>
  <si>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</si>
  <si>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</si>
  <si>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</si>
  <si>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</si>
  <si>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</si>
  <si>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</si>
  <si>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</si>
  <si>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</si>
  <si>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</si>
  <si>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</si>
  <si>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</si>
  <si>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</si>
  <si>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</si>
  <si>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</si>
  <si>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</si>
  <si>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</si>
  <si>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</si>
  <si>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</si>
  <si>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</si>
  <si>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</si>
  <si>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</si>
  <si>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</si>
  <si>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</si>
  <si>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</si>
  <si>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</si>
  <si>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</si>
  <si>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</si>
  <si>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</si>
  <si>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</si>
  <si>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</si>
  <si>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</si>
  <si>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</si>
  <si>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</si>
  <si>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</si>
  <si>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</si>
  <si>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</si>
  <si>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</si>
  <si>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</si>
  <si>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</si>
  <si>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</si>
  <si>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</si>
  <si>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</si>
  <si>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</si>
  <si>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</si>
  <si>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</si>
  <si>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</si>
  <si>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</si>
  <si>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</si>
  <si>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</si>
  <si>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</si>
  <si>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</si>
  <si>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</si>
  <si>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</si>
  <si>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</si>
  <si>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</si>
  <si>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</si>
  <si>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</si>
  <si>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</si>
  <si>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</si>
  <si>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</si>
  <si>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</si>
  <si>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</si>
  <si>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</si>
  <si>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</si>
  <si>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</si>
  <si>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</si>
  <si>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</si>
  <si>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</si>
  <si>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</si>
  <si>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</si>
  <si>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</si>
  <si>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</si>
  <si>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</si>
  <si>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</si>
  <si>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</si>
  <si>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</si>
  <si>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</si>
  <si>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</si>
  <si>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</si>
  <si>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</si>
  <si>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</si>
  <si>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</si>
  <si>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</si>
  <si>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</si>
  <si>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</si>
  <si>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</si>
  <si>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</si>
  <si>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</si>
  <si>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</si>
  <si>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</si>
  <si>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</si>
  <si>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</si>
  <si>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</si>
  <si>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</si>
  <si>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</si>
  <si>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</si>
  <si>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</si>
  <si>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</si>
  <si>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</si>
  <si>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</si>
  <si>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</si>
  <si>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</si>
  <si>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</si>
  <si>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</si>
  <si>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</si>
  <si>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</si>
  <si>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</si>
  <si>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</si>
  <si>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</si>
  <si>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</si>
  <si>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</si>
  <si>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</si>
  <si>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</si>
  <si>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</si>
  <si>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</si>
  <si>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</si>
  <si>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</si>
  <si>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</si>
  <si>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</si>
  <si>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</si>
  <si>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</si>
  <si>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</si>
  <si>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</si>
  <si>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</si>
  <si>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</si>
  <si>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</si>
  <si>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</si>
  <si>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</si>
  <si>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</si>
  <si>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</si>
  <si>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</si>
  <si>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</si>
  <si>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</si>
  <si>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</si>
  <si>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</si>
  <si>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</si>
  <si>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</si>
  <si>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</si>
  <si>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</si>
  <si>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</si>
  <si>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</si>
  <si>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</si>
  <si>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</si>
  <si>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</si>
  <si>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</si>
  <si>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</si>
  <si>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</si>
  <si>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</si>
  <si>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</si>
  <si>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</si>
  <si>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</si>
  <si>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</si>
  <si>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</si>
  <si>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</si>
  <si>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</si>
  <si>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</si>
  <si>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</si>
  <si>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</si>
  <si>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</si>
  <si>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</si>
  <si>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</si>
  <si>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</si>
  <si>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</si>
  <si>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</si>
  <si>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</si>
  <si>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</si>
  <si>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</si>
  <si>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</si>
  <si>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</si>
  <si>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</si>
  <si>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</si>
  <si>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</si>
  <si>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</si>
  <si>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</si>
  <si>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</si>
  <si>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</si>
  <si>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</si>
  <si>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</si>
  <si>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</si>
  <si>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</si>
  <si>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</si>
  <si>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</si>
  <si>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</si>
  <si>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</si>
  <si>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</si>
  <si>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</si>
  <si>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</si>
  <si>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</si>
  <si>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</si>
  <si>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</si>
  <si>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</si>
  <si>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</si>
  <si>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</si>
  <si>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</si>
  <si>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</si>
  <si>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</si>
  <si>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</si>
  <si>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</si>
  <si>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</si>
  <si>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</si>
  <si>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</si>
  <si>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</si>
  <si>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</si>
  <si>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</si>
  <si>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</si>
  <si>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</si>
  <si>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</si>
  <si>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</si>
  <si>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</si>
  <si>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</si>
  <si>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</si>
  <si>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</si>
  <si>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</si>
  <si>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</si>
  <si>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</si>
  <si>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</si>
  <si>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</si>
  <si>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</si>
  <si>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</si>
  <si>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</si>
  <si>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</si>
  <si>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</si>
  <si>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</si>
  <si>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</si>
  <si>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</si>
  <si>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</si>
  <si>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</si>
  <si>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</si>
  <si>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</si>
  <si>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</si>
  <si>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</si>
  <si>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</si>
  <si>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</si>
  <si>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</si>
  <si>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</si>
  <si>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</si>
  <si>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</si>
  <si>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</si>
  <si>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</si>
  <si>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</si>
  <si>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</si>
  <si>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</si>
  <si>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</si>
  <si>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</si>
  <si>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</si>
  <si>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</si>
  <si>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</si>
  <si>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</si>
  <si>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</si>
  <si>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</si>
  <si>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</si>
  <si>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</si>
  <si>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</si>
  <si>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</si>
  <si>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</si>
  <si>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</si>
  <si>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</si>
  <si>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</si>
  <si>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</si>
  <si>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</si>
  <si>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</si>
  <si>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</si>
  <si>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</si>
  <si>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</si>
  <si>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</si>
  <si>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</si>
  <si>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</si>
  <si>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</si>
  <si>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</si>
  <si>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</si>
  <si>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</si>
  <si>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</si>
  <si>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</si>
  <si>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</si>
  <si>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</si>
  <si>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</si>
  <si>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</si>
  <si>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</si>
  <si>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</si>
  <si>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</si>
  <si>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</si>
  <si>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</si>
  <si>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</si>
  <si>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</si>
  <si>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</si>
  <si>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</si>
  <si>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</si>
  <si>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</si>
  <si>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</si>
  <si>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</si>
  <si>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</si>
  <si>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</si>
  <si>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</si>
  <si>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</si>
  <si>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</si>
  <si>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</si>
  <si>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</si>
  <si>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</si>
  <si>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</si>
  <si>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</si>
  <si>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</si>
  <si>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</si>
  <si>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</si>
  <si>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</si>
  <si>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</si>
  <si>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</si>
  <si>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</si>
  <si>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</si>
  <si>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</si>
  <si>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</si>
  <si>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</si>
  <si>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</si>
  <si>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</si>
  <si>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</si>
  <si>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</si>
  <si>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</si>
  <si>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</si>
  <si>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</si>
  <si>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</si>
  <si>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</si>
  <si>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</si>
  <si>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</si>
  <si>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</si>
  <si>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</si>
  <si>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</si>
  <si>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</si>
  <si>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</si>
  <si>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</si>
  <si>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</si>
  <si>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</si>
  <si>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</si>
  <si>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</si>
  <si>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</si>
  <si>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</si>
  <si>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</si>
  <si>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</si>
  <si>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</si>
  <si>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</si>
  <si>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</si>
  <si>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</si>
  <si>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</si>
  <si>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</si>
  <si>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</si>
  <si>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</si>
  <si>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</si>
  <si>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</si>
  <si>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</si>
  <si>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</si>
  <si>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</si>
  <si>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</si>
  <si>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</si>
  <si>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</si>
  <si>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</si>
  <si>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</si>
  <si>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</si>
  <si>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</si>
  <si>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</si>
  <si>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</si>
  <si>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</si>
  <si>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</si>
  <si>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</si>
  <si>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</si>
  <si>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</si>
  <si>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</si>
  <si>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</si>
  <si>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</si>
  <si>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</si>
  <si>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</si>
  <si>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</si>
  <si>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</si>
  <si>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</si>
  <si>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</si>
  <si>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</si>
  <si>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</si>
  <si>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</si>
  <si>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</si>
  <si>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</si>
  <si>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</si>
  <si>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</si>
  <si>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</si>
  <si>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</si>
  <si>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</si>
  <si>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</si>
  <si>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</si>
  <si>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</si>
  <si>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</si>
  <si>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</si>
  <si>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</si>
  <si>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</si>
  <si>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</si>
  <si>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</si>
  <si>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</si>
  <si>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</si>
  <si>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</si>
  <si>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</si>
  <si>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</si>
  <si>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</si>
  <si>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</si>
  <si>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</si>
  <si>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</si>
  <si>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</si>
  <si>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</si>
  <si>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</si>
  <si>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</si>
  <si>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</si>
  <si>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</si>
  <si>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</si>
  <si>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</si>
  <si>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</si>
  <si>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</si>
  <si>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</si>
  <si>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</si>
  <si>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</si>
  <si>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</si>
  <si>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</si>
  <si>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</si>
  <si>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</si>
  <si>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</si>
  <si>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</si>
  <si>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</si>
  <si>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</si>
  <si>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</si>
  <si>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</si>
  <si>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</si>
  <si>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</si>
  <si>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</si>
  <si>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</si>
  <si>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</si>
  <si>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</si>
  <si>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</si>
  <si>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</si>
  <si>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</si>
  <si>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</si>
  <si>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</si>
  <si>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</si>
  <si>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</si>
  <si>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</si>
  <si>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</si>
  <si>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</si>
  <si>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</si>
  <si>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</si>
  <si>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</si>
  <si>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</si>
  <si>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</si>
  <si>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</si>
  <si>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</si>
  <si>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</si>
  <si>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</si>
  <si>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</si>
  <si>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</si>
  <si>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</si>
  <si>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</si>
  <si>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</si>
  <si>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</si>
  <si>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</si>
  <si>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</si>
  <si>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</si>
  <si>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</si>
  <si>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</si>
  <si>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</si>
  <si>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</si>
  <si>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</si>
  <si>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</si>
  <si>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</si>
  <si>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</si>
  <si>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</si>
  <si>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</si>
  <si>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</si>
  <si>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</si>
  <si>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</si>
  <si>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</si>
  <si>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</si>
  <si>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</si>
  <si>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</si>
  <si>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</si>
  <si>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</si>
  <si>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</si>
  <si>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</si>
  <si>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</si>
  <si>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</si>
  <si>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</si>
  <si>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</si>
  <si>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</si>
  <si>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</si>
  <si>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</si>
  <si>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</si>
  <si>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</si>
  <si>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</si>
  <si>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</si>
  <si>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</si>
  <si>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</si>
  <si>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</si>
  <si>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</si>
  <si>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</si>
  <si>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</si>
  <si>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</si>
  <si>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</si>
  <si>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</si>
  <si>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</si>
  <si>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</si>
  <si>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</si>
  <si>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</si>
  <si>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</si>
  <si>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</si>
  <si>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</si>
  <si>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</si>
  <si>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</si>
  <si>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</si>
  <si>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</si>
  <si>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</si>
  <si>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</si>
  <si>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</si>
  <si>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</si>
  <si>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</si>
  <si>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</si>
  <si>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</si>
  <si>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</si>
  <si>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</si>
  <si>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</si>
  <si>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</si>
  <si>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</si>
  <si>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</si>
  <si>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</si>
  <si>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</si>
  <si>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</si>
  <si>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</si>
  <si>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</si>
  <si>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</si>
  <si>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</si>
  <si>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</si>
  <si>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</si>
  <si>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</si>
  <si>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</si>
  <si>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</si>
  <si>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</si>
  <si>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</si>
  <si>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</si>
  <si>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</si>
  <si>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</si>
  <si>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</si>
  <si>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</si>
  <si>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</si>
  <si>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</si>
  <si>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</si>
  <si>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</si>
  <si>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</si>
  <si>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</si>
  <si>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</si>
  <si>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</si>
  <si>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</si>
  <si>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</si>
  <si>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</si>
  <si>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</si>
  <si>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</si>
  <si>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</si>
  <si>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</si>
  <si>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</si>
  <si>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</si>
  <si>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</si>
  <si>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</si>
  <si>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</si>
  <si>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</si>
  <si>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</si>
  <si>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</si>
  <si>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</si>
  <si>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</si>
  <si>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</si>
  <si>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</si>
  <si>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</si>
  <si>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</si>
  <si>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</si>
  <si>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</si>
  <si>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</si>
  <si>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</si>
  <si>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</si>
  <si>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</si>
  <si>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</si>
  <si>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</si>
  <si>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</si>
  <si>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</si>
  <si>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</si>
  <si>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</si>
  <si>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</si>
  <si>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</si>
  <si>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</si>
  <si>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</si>
  <si>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</si>
  <si>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</si>
  <si>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</si>
  <si>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</si>
  <si>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</si>
  <si>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</si>
  <si>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</si>
  <si>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</si>
  <si>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</si>
  <si>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</si>
  <si>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</si>
  <si>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</si>
  <si>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</si>
  <si>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</si>
  <si>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</si>
  <si>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</si>
  <si>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</si>
  <si>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</si>
  <si>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</si>
  <si>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</si>
  <si>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</si>
  <si>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</si>
  <si>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</si>
  <si>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</si>
  <si>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</si>
  <si>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</si>
  <si>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</si>
  <si>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</si>
  <si>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</si>
  <si>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</si>
  <si>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</si>
  <si>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</si>
  <si>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</si>
  <si>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</si>
  <si>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</si>
  <si>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</si>
  <si>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</si>
  <si>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</si>
  <si>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</si>
  <si>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</si>
  <si>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</si>
  <si>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</si>
  <si>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</si>
  <si>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</si>
  <si>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</si>
  <si>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</si>
  <si>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</si>
  <si>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</si>
  <si>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</si>
  <si>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</si>
  <si>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</si>
  <si>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</si>
  <si>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</si>
  <si>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</si>
  <si>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</si>
  <si>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</si>
  <si>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</si>
  <si>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</si>
  <si>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</si>
  <si>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</si>
  <si>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</si>
  <si>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</si>
  <si>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</si>
  <si>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</si>
  <si>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</si>
  <si>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</si>
  <si>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</si>
  <si>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</si>
  <si>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</si>
  <si>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</si>
  <si>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</si>
  <si>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</si>
  <si>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</si>
  <si>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</si>
  <si>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</si>
  <si>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</si>
  <si>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</si>
  <si>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</si>
  <si>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</si>
  <si>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</si>
  <si>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</si>
  <si>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</si>
  <si>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</si>
  <si>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</si>
  <si>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</si>
  <si>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</si>
  <si>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</si>
  <si>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</si>
  <si>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</si>
  <si>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</si>
  <si>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</si>
  <si>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</si>
  <si>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</si>
  <si>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</si>
  <si>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</si>
  <si>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</si>
  <si>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</si>
  <si>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</si>
  <si>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</si>
  <si>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</si>
  <si>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</si>
  <si>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</si>
  <si>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</si>
  <si>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</si>
  <si>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</si>
  <si>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</si>
  <si>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</si>
  <si>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</si>
  <si>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</si>
  <si>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</si>
  <si>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</si>
  <si>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</si>
  <si>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</si>
  <si>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</si>
  <si>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</si>
  <si>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</si>
  <si>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</si>
  <si>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</si>
  <si>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</si>
  <si>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</si>
  <si>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</si>
  <si>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</si>
  <si>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</si>
  <si>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</si>
  <si>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</si>
  <si>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</si>
  <si>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</si>
  <si>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</si>
  <si>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</si>
  <si>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</si>
  <si>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</si>
  <si>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</si>
  <si>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</si>
  <si>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</si>
  <si>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</si>
  <si>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</si>
  <si>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</si>
  <si>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</si>
  <si>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</si>
  <si>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</si>
  <si>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</si>
  <si>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</si>
  <si>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</si>
  <si>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</si>
  <si>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</si>
  <si>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</si>
  <si>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</si>
  <si>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</si>
  <si>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</si>
  <si>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</si>
  <si>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</si>
  <si>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</si>
  <si>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</si>
  <si>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</si>
  <si>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</si>
  <si>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</si>
  <si>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</si>
  <si>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</si>
  <si>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</si>
  <si>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</si>
  <si>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</si>
  <si>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</si>
  <si>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</si>
  <si>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</si>
  <si>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</si>
  <si>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</si>
  <si>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</si>
  <si>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</si>
  <si>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</si>
  <si>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</si>
  <si>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</si>
  <si>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</si>
  <si>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</si>
  <si>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</si>
  <si>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</si>
  <si>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</si>
  <si>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</si>
  <si>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</si>
  <si>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</si>
  <si>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</si>
  <si>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</si>
  <si>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</si>
  <si>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</si>
  <si>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</si>
  <si>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</si>
  <si>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</si>
  <si>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</si>
  <si>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</si>
  <si>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</si>
  <si>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</si>
  <si>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</si>
  <si>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</si>
  <si>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</si>
  <si>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</si>
  <si>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</si>
  <si>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</si>
  <si>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</si>
  <si>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</si>
  <si>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</si>
  <si>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</si>
  <si>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</si>
  <si>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</si>
  <si>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</si>
  <si>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</si>
  <si>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</si>
  <si>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</si>
  <si>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</si>
  <si>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</si>
  <si>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</si>
  <si>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</si>
  <si>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</si>
  <si>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</si>
  <si>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</si>
  <si>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</si>
  <si>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</si>
  <si>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</si>
  <si>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</si>
  <si>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</si>
  <si>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</si>
  <si>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</si>
  <si>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</si>
  <si>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</si>
  <si>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</si>
  <si>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</si>
  <si>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</si>
  <si>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</si>
  <si>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</si>
  <si>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</si>
  <si>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</si>
  <si>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</si>
  <si>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</si>
  <si>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</si>
  <si>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</si>
  <si>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</si>
  <si>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</si>
  <si>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</si>
  <si>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</si>
  <si>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</si>
  <si>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</si>
  <si>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</si>
  <si>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</si>
  <si>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</si>
  <si>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</si>
  <si>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</si>
  <si>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</si>
  <si>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</si>
  <si>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</si>
  <si>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</si>
  <si>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</si>
  <si>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</si>
  <si>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</si>
  <si>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</si>
  <si>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</si>
  <si>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</si>
  <si>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</si>
  <si>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</si>
  <si>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</si>
  <si>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</si>
  <si>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</si>
  <si>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</si>
  <si>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</si>
  <si>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</si>
  <si>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</si>
  <si>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</si>
  <si>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</si>
  <si>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</si>
  <si>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</si>
  <si>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</si>
  <si>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</si>
  <si>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</si>
  <si>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</si>
  <si>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</si>
  <si>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</si>
  <si>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</si>
  <si>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</si>
  <si>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</si>
  <si>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</si>
  <si>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</si>
  <si>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</si>
  <si>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</si>
  <si>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</si>
  <si>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</si>
  <si>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</si>
  <si>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</si>
  <si>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</si>
  <si>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</si>
  <si>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</si>
  <si>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</si>
  <si>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</si>
  <si>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</si>
  <si>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</si>
  <si>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</si>
  <si>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</si>
  <si>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</si>
  <si>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</si>
  <si>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</si>
  <si>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</si>
  <si>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</si>
  <si>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</si>
  <si>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</si>
  <si>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</si>
  <si>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</si>
  <si>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</si>
  <si>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</si>
  <si>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</si>
  <si>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</si>
  <si>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</si>
  <si>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</si>
  <si>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</si>
  <si>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</si>
  <si>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</si>
  <si>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</si>
  <si>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</si>
  <si>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</si>
  <si>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</si>
  <si>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</si>
  <si>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</si>
  <si>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</si>
  <si>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</si>
  <si>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</si>
  <si>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</si>
  <si>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</si>
  <si>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</si>
  <si>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</si>
  <si>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</si>
  <si>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</si>
  <si>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</si>
  <si>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</si>
  <si>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</si>
  <si>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</si>
  <si>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</si>
  <si>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</si>
  <si>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</si>
  <si>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</si>
  <si>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</si>
  <si>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</si>
  <si>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</si>
  <si>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</si>
  <si>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</si>
  <si>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</si>
  <si>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</si>
  <si>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</si>
  <si>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</si>
  <si>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</si>
  <si>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</si>
  <si>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</si>
  <si>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</si>
  <si>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</si>
  <si>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</si>
  <si>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</si>
  <si>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</si>
  <si>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</si>
  <si>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</si>
  <si>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</si>
  <si>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</si>
  <si>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</si>
  <si>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</si>
  <si>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</si>
  <si>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</si>
  <si>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</si>
  <si>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</si>
  <si>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</si>
  <si>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</si>
  <si>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</si>
  <si>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</si>
  <si>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</si>
  <si>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</si>
  <si>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</si>
  <si>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</si>
  <si>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</si>
  <si>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</si>
  <si>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</si>
  <si>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</si>
  <si>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</si>
  <si>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</si>
  <si>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</si>
  <si>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</si>
  <si>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</si>
  <si>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</si>
  <si>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</si>
  <si>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</si>
  <si>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</si>
  <si>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</si>
  <si>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</si>
  <si>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</si>
  <si>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</si>
  <si>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</si>
  <si>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</si>
  <si>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</si>
  <si>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</si>
  <si>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</si>
  <si>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</si>
  <si>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</si>
  <si>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</si>
  <si>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</si>
  <si>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</si>
  <si>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</si>
  <si>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</si>
  <si>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</si>
  <si>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</si>
  <si>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</si>
  <si>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</si>
  <si>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</si>
  <si>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</si>
  <si>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</si>
  <si>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</si>
  <si>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</si>
  <si>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</si>
  <si>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</si>
  <si>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</si>
  <si>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</si>
  <si>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</si>
  <si>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</si>
  <si>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</si>
  <si>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</si>
  <si>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</si>
  <si>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</si>
  <si>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</si>
  <si>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</si>
  <si>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</si>
  <si>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</si>
  <si>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</si>
  <si>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</si>
  <si>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</si>
  <si>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</si>
  <si>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</si>
  <si>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</si>
  <si>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</si>
  <si>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</si>
  <si>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</si>
  <si>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</si>
  <si>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</si>
  <si>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</si>
  <si>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</si>
  <si>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</si>
  <si>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</si>
  <si>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</si>
  <si>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</si>
  <si>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</si>
  <si>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</si>
  <si>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</si>
  <si>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</si>
  <si>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</si>
  <si>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</si>
  <si>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</si>
  <si>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</si>
  <si>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</si>
  <si>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</si>
  <si>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</si>
  <si>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</si>
  <si>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</si>
  <si>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</si>
  <si>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</si>
  <si>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</si>
  <si>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</si>
  <si>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</si>
  <si>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</si>
  <si>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</si>
  <si>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</si>
  <si>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</si>
  <si>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</si>
  <si>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</si>
  <si>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</si>
  <si>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</si>
  <si>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</si>
  <si>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</si>
  <si>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</si>
  <si>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</si>
  <si>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</si>
  <si>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</si>
  <si>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</si>
  <si>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</si>
  <si>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</si>
  <si>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</si>
  <si>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</si>
  <si>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</si>
  <si>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</si>
  <si>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</si>
  <si>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</si>
  <si>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</si>
  <si>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</si>
  <si>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</si>
  <si>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</si>
  <si>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</si>
  <si>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</si>
  <si>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</si>
  <si>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</si>
  <si>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</si>
  <si>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</si>
  <si>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</si>
  <si>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</si>
  <si>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</si>
  <si>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</si>
  <si>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</si>
  <si>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</si>
  <si>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</si>
  <si>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</si>
  <si>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</si>
  <si>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</si>
  <si>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</si>
  <si>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</si>
  <si>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</si>
  <si>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</si>
  <si>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</si>
  <si>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</si>
  <si>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</si>
  <si>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</si>
  <si>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</si>
  <si>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</si>
  <si>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</si>
  <si>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</si>
  <si>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</si>
  <si>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</si>
  <si>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</si>
  <si>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</si>
  <si>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</si>
  <si>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</si>
  <si>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</si>
  <si>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</si>
  <si>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</si>
  <si>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</si>
  <si>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</si>
  <si>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</si>
  <si>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</si>
  <si>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</si>
  <si>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</si>
  <si>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</si>
  <si>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</si>
  <si>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</si>
  <si>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</si>
  <si>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</si>
  <si>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</si>
  <si>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</si>
  <si>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</si>
  <si>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</si>
  <si>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</si>
  <si>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</si>
  <si>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</si>
  <si>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</si>
  <si>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</si>
  <si>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</si>
  <si>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</si>
  <si>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</si>
  <si>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</si>
  <si>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</si>
  <si>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</si>
  <si>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</si>
  <si>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</si>
  <si>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</si>
  <si>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</si>
  <si>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</si>
  <si>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</si>
  <si>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</si>
  <si>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</si>
  <si>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</si>
  <si>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</si>
  <si>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</si>
  <si>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</si>
  <si>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</si>
  <si>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</si>
  <si>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</si>
  <si>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</si>
  <si>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</si>
  <si>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</si>
  <si>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</si>
  <si>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</si>
  <si>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</si>
  <si>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</si>
  <si>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</si>
  <si>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</si>
  <si>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</si>
  <si>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</si>
  <si>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</si>
  <si>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</si>
  <si>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</si>
  <si>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</si>
  <si>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</si>
  <si>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</si>
  <si>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</si>
  <si>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</si>
  <si>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</si>
  <si>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</si>
  <si>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</si>
  <si>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</si>
  <si>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</si>
  <si>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</si>
  <si>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</si>
  <si>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</si>
  <si>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</si>
  <si>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</si>
  <si>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</si>
  <si>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</si>
  <si>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</si>
  <si>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</si>
  <si>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</si>
  <si>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</si>
  <si>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</si>
  <si>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</si>
  <si>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</si>
  <si>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</si>
  <si>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</si>
  <si>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</si>
  <si>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</si>
  <si>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</si>
  <si>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</si>
  <si>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</si>
  <si>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</si>
  <si>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</si>
  <si>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</si>
  <si>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</si>
  <si>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</si>
  <si>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</si>
  <si>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</si>
  <si>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</si>
  <si>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</si>
  <si>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</si>
  <si>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</si>
  <si>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</si>
  <si>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</si>
  <si>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</si>
  <si>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</si>
  <si>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</si>
  <si>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</si>
  <si>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</si>
  <si>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</si>
  <si>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</si>
  <si>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</si>
  <si>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</si>
  <si>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</si>
  <si>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</si>
  <si>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</si>
  <si>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</si>
  <si>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</si>
  <si>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</si>
  <si>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</si>
  <si>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</si>
  <si>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</si>
  <si>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</si>
  <si>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</si>
  <si>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</si>
  <si>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</si>
  <si>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</si>
  <si>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</si>
  <si>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</si>
  <si>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</si>
  <si>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</si>
  <si>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</si>
  <si>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</si>
  <si>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</si>
  <si>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</si>
  <si>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</si>
  <si>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</si>
  <si>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</si>
  <si>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</si>
  <si>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</si>
  <si>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</si>
  <si>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</si>
  <si>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</si>
  <si>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</si>
  <si>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</si>
  <si>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</si>
  <si>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</si>
  <si>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</si>
  <si>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</si>
  <si>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</si>
  <si>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</si>
  <si>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</si>
  <si>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</si>
  <si>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</si>
  <si>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</si>
  <si>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</si>
  <si>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</si>
  <si>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</si>
  <si>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</si>
  <si>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</si>
  <si>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</si>
  <si>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</si>
  <si>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</si>
  <si>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</si>
  <si>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</si>
  <si>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</si>
  <si>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</si>
  <si>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</si>
  <si>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</si>
  <si>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</si>
  <si>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</si>
  <si>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</si>
  <si>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</si>
  <si>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</si>
  <si>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</si>
  <si>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</si>
  <si>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</si>
  <si>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</si>
  <si>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</si>
  <si>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</si>
  <si>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</si>
  <si>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</si>
  <si>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</si>
  <si>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</si>
  <si>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</si>
  <si>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</si>
  <si>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</si>
  <si>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</si>
  <si>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</si>
  <si>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</si>
  <si>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</si>
  <si>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</si>
  <si>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</si>
  <si>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</si>
  <si>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</si>
  <si>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</si>
  <si>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</si>
  <si>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</si>
  <si>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</si>
  <si>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</si>
  <si>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</si>
  <si>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</si>
  <si>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</si>
  <si>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</si>
  <si>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</si>
  <si>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</si>
  <si>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</si>
  <si>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</si>
  <si>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</si>
  <si>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</si>
  <si>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</si>
  <si>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</si>
  <si>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</si>
  <si>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</si>
  <si>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</si>
  <si>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</si>
  <si>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</si>
  <si>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</si>
  <si>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</si>
  <si>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</si>
  <si>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</si>
  <si>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</si>
  <si>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</si>
  <si>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</si>
  <si>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</si>
  <si>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</si>
  <si>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</si>
  <si>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</si>
  <si>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</si>
  <si>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</si>
  <si>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</si>
  <si>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</si>
  <si>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</si>
  <si>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</si>
  <si>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</si>
  <si>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</si>
  <si>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</si>
  <si>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</si>
  <si>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</si>
  <si>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</si>
  <si>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</si>
  <si>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</si>
  <si>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</si>
  <si>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</si>
  <si>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</si>
  <si>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</si>
  <si>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</si>
  <si>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</si>
  <si>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</si>
  <si>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</si>
  <si>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</si>
  <si>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</si>
  <si>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</si>
  <si>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</si>
  <si>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</si>
  <si>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</si>
  <si>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</si>
  <si>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</si>
  <si>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</si>
  <si>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</si>
  <si>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</si>
  <si>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</si>
  <si>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</si>
  <si>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</si>
  <si>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</si>
  <si>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</si>
  <si>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</si>
  <si>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</si>
  <si>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</si>
  <si>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</si>
  <si>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</si>
  <si>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</si>
  <si>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</si>
  <si>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</si>
  <si>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</si>
  <si>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</si>
  <si>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</si>
  <si>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</si>
  <si>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</si>
  <si>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</si>
  <si>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</si>
  <si>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</si>
  <si>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</si>
  <si>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</si>
  <si>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</si>
  <si>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</si>
  <si>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</si>
  <si>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</si>
  <si>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</si>
  <si>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</si>
  <si>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</si>
  <si>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</si>
  <si>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</si>
  <si>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</si>
  <si>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</si>
  <si>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</si>
  <si>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</si>
  <si>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</si>
  <si>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</si>
  <si>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</si>
  <si>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</si>
  <si>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</si>
  <si>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</si>
  <si>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</si>
  <si>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</si>
  <si>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</si>
  <si>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</si>
  <si>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</si>
  <si>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</si>
  <si>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</si>
  <si>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</si>
  <si>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</si>
  <si>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</si>
  <si>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</si>
  <si>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</si>
  <si>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</si>
  <si>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</si>
  <si>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</si>
  <si>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</si>
  <si>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</si>
  <si>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</si>
  <si>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</si>
  <si>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</si>
  <si>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</si>
  <si>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</si>
  <si>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</si>
  <si>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</si>
  <si>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</si>
  <si>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</si>
  <si>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</si>
  <si>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</si>
  <si>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</si>
  <si>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</si>
  <si>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</si>
  <si>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</si>
  <si>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</si>
  <si>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</si>
  <si>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</si>
  <si>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</si>
  <si>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</si>
  <si>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</si>
  <si>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</si>
  <si>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</si>
  <si>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</si>
  <si>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</si>
  <si>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</si>
  <si>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</si>
  <si>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</si>
  <si>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</si>
  <si>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</si>
  <si>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</si>
  <si>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</si>
  <si>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</si>
  <si>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</si>
  <si>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</si>
  <si>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</si>
  <si>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</si>
  <si>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</si>
  <si>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</si>
  <si>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</si>
  <si>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</si>
  <si>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</si>
  <si>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</si>
  <si>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</si>
  <si>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</si>
  <si>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</si>
  <si>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</si>
  <si>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</si>
  <si>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</si>
  <si>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</si>
  <si>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</si>
  <si>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</si>
  <si>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</si>
  <si>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</si>
  <si>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</si>
  <si>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</si>
  <si>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</si>
  <si>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</si>
  <si>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</si>
  <si>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</si>
  <si>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</si>
  <si>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</si>
  <si>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</si>
  <si>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</si>
  <si>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</si>
  <si>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</si>
  <si>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</si>
  <si>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</si>
  <si>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</si>
  <si>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</si>
  <si>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</si>
  <si>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</si>
  <si>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</si>
  <si>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</si>
  <si>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</si>
  <si>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</si>
  <si>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</si>
  <si>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</si>
  <si>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</si>
  <si>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</si>
  <si>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</si>
  <si>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</si>
  <si>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</si>
  <si>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</si>
  <si>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</si>
  <si>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</si>
  <si>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</si>
  <si>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</si>
  <si>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</si>
  <si>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</si>
  <si>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</si>
  <si>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</si>
  <si>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</si>
  <si>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</si>
  <si>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</si>
  <si>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</si>
  <si>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</si>
  <si>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</si>
  <si>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</si>
  <si>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</si>
  <si>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</si>
  <si>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</si>
  <si>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</si>
  <si>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</si>
  <si>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</si>
  <si>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</si>
  <si>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</si>
  <si>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</si>
  <si>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</si>
  <si>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</si>
  <si>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</si>
  <si>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</si>
  <si>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</si>
  <si>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</si>
  <si>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</si>
  <si>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</si>
  <si>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</si>
  <si>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</si>
  <si>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</si>
  <si>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</si>
  <si>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</si>
  <si>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</si>
  <si>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</si>
  <si>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</si>
  <si>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</si>
  <si>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</si>
  <si>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</si>
  <si>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</si>
  <si>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</si>
  <si>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</si>
  <si>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</si>
  <si>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</si>
  <si>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</si>
  <si>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</si>
  <si>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</si>
  <si>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</si>
  <si>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</si>
  <si>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</si>
  <si>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</si>
  <si>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</si>
  <si>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</si>
  <si>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</si>
  <si>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</si>
  <si>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</si>
  <si>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</si>
  <si>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</si>
  <si>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</si>
  <si>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</si>
  <si>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</si>
  <si>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</si>
  <si>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</si>
  <si>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</si>
  <si>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</si>
  <si>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</si>
  <si>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</si>
  <si>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</si>
  <si>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</si>
  <si>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</si>
  <si>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</si>
  <si>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</si>
  <si>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</si>
  <si>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</si>
  <si>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</si>
  <si>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</si>
  <si>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</si>
  <si>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</si>
  <si>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</si>
  <si>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</si>
  <si>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</si>
  <si>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</si>
  <si>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</si>
  <si>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</si>
  <si>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</si>
  <si>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</si>
  <si>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</si>
  <si>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</si>
  <si>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</si>
  <si>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</si>
  <si>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</si>
  <si>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</si>
  <si>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</si>
  <si>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</si>
  <si>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</si>
  <si>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</si>
  <si>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</si>
  <si>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</si>
  <si>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</si>
  <si>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</si>
  <si>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</si>
  <si>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</si>
  <si>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</si>
  <si>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</si>
  <si>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</si>
  <si>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</si>
  <si>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</si>
  <si>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</si>
  <si>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</si>
  <si>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</si>
  <si>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</si>
  <si>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</si>
  <si>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</si>
  <si>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</si>
  <si>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</si>
  <si>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</si>
  <si>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</si>
  <si>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</si>
  <si>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</si>
  <si>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</si>
  <si>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</si>
  <si>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</si>
  <si>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</si>
  <si>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</si>
  <si>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</si>
  <si>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</si>
  <si>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</si>
  <si>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</si>
  <si>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</si>
  <si>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</si>
  <si>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</si>
  <si>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</si>
  <si>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</si>
  <si>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</si>
  <si>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</si>
  <si>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</si>
  <si>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</si>
  <si>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</si>
  <si>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</si>
  <si>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</si>
  <si>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</si>
  <si>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</si>
  <si>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</si>
  <si>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</si>
  <si>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</si>
  <si>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</si>
  <si>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</si>
  <si>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</si>
  <si>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</si>
  <si>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</si>
  <si>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</si>
  <si>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</si>
  <si>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</si>
  <si>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</si>
  <si>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</si>
  <si>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</si>
  <si>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</si>
  <si>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</si>
  <si>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</si>
  <si>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</si>
  <si>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</si>
  <si>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</si>
  <si>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</si>
  <si>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</si>
  <si>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</si>
  <si>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</si>
  <si>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</si>
  <si>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</si>
  <si>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</si>
  <si>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</si>
  <si>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</si>
  <si>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</si>
  <si>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</si>
  <si>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</si>
  <si>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</si>
  <si>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</si>
  <si>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</si>
  <si>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</si>
  <si>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</si>
  <si>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</si>
  <si>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</si>
  <si>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</si>
  <si>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</si>
  <si>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</si>
  <si>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</si>
  <si>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</si>
  <si>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</si>
  <si>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</si>
  <si>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</si>
  <si>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</si>
  <si>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</si>
  <si>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</si>
  <si>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</si>
  <si>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</si>
  <si>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</si>
  <si>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</si>
  <si>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</si>
  <si>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</si>
  <si>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</si>
  <si>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</si>
  <si>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</si>
  <si>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</si>
  <si>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</si>
  <si>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</si>
  <si>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</si>
  <si>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</si>
  <si>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</si>
  <si>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</si>
  <si>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</si>
  <si>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</si>
  <si>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</si>
  <si>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</si>
  <si>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</si>
  <si>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</si>
  <si>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</si>
  <si>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</si>
  <si>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</si>
  <si>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</si>
  <si>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</si>
  <si>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</si>
  <si>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</si>
  <si>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</si>
  <si>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</si>
  <si>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</si>
  <si>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</si>
  <si>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</si>
  <si>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</si>
  <si>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</si>
  <si>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</si>
  <si>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</si>
  <si>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</si>
  <si>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</si>
  <si>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</si>
  <si>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</si>
  <si>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</si>
  <si>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</si>
  <si>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</si>
  <si>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</si>
  <si>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</si>
  <si>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</si>
  <si>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</si>
  <si>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</si>
  <si>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</si>
  <si>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</si>
  <si>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</si>
  <si>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</si>
  <si>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</si>
  <si>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</si>
  <si>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</si>
  <si>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</si>
  <si>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</si>
  <si>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</si>
  <si>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</si>
  <si>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</si>
  <si>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</si>
  <si>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</si>
  <si>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</si>
  <si>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</si>
  <si>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</si>
  <si>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</si>
  <si>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</si>
  <si>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</si>
  <si>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</si>
  <si>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</si>
  <si>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</si>
  <si>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</si>
  <si>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</si>
  <si>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</si>
  <si>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</si>
  <si>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</si>
  <si>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</si>
  <si>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</si>
  <si>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</si>
  <si>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</si>
  <si>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</si>
  <si>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</si>
  <si>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</si>
  <si>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</si>
  <si>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</si>
  <si>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</si>
  <si>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</si>
  <si>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</si>
  <si>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</si>
  <si>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</si>
  <si>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</si>
  <si>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</si>
  <si>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</si>
  <si>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</si>
  <si>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</si>
  <si>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</si>
  <si>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</si>
  <si>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</si>
  <si>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</si>
  <si>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</si>
  <si>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</si>
  <si>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</si>
  <si>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</si>
  <si>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</si>
  <si>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</si>
  <si>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</si>
  <si>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</si>
  <si>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</si>
  <si>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</si>
  <si>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</si>
  <si>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</si>
  <si>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</si>
  <si>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</si>
  <si>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</si>
  <si>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</si>
  <si>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</si>
  <si>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</si>
  <si>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</si>
  <si>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</si>
  <si>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</si>
  <si>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</si>
  <si>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</si>
  <si>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</si>
  <si>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</si>
  <si>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</si>
  <si>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</si>
  <si>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</si>
  <si>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</si>
  <si>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</si>
  <si>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</si>
  <si>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</si>
  <si>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</si>
  <si>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</si>
  <si>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</si>
  <si>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</si>
  <si>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</si>
  <si>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</si>
  <si>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</si>
  <si>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</si>
  <si>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</si>
  <si>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</si>
  <si>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</si>
  <si>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</si>
  <si>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</si>
  <si>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</si>
  <si>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</si>
  <si>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</si>
  <si>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</si>
  <si>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</si>
  <si>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</si>
  <si>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</si>
  <si>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</si>
  <si>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</si>
  <si>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</si>
  <si>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</si>
  <si>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</si>
  <si>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</si>
  <si>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</si>
  <si>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</si>
  <si>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</si>
  <si>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</si>
  <si>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</si>
  <si>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</si>
  <si>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</si>
  <si>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</si>
  <si>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</si>
  <si>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</si>
  <si>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</si>
  <si>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</si>
  <si>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</si>
  <si>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</si>
  <si>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</si>
  <si>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</si>
  <si>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</si>
  <si>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</si>
  <si>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</si>
  <si>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</si>
  <si>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</si>
  <si>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</si>
  <si>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</si>
  <si>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</si>
  <si>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</si>
  <si>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</si>
  <si>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</si>
  <si>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</si>
  <si>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</si>
  <si>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</si>
  <si>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</si>
  <si>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</si>
  <si>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</si>
  <si>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</si>
  <si>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</si>
  <si>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</si>
  <si>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</si>
  <si>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</si>
  <si>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</si>
  <si>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</si>
  <si>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</si>
  <si>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</si>
  <si>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</si>
  <si>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</si>
  <si>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</si>
  <si>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</si>
  <si>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</si>
  <si>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</si>
  <si>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</si>
  <si>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</si>
  <si>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</si>
  <si>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</si>
  <si>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</si>
  <si>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</si>
  <si>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</si>
  <si>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</si>
  <si>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</si>
  <si>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</si>
  <si>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</si>
  <si>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</si>
  <si>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</si>
  <si>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</si>
  <si>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</si>
  <si>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</si>
  <si>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</si>
  <si>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</si>
  <si>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</si>
  <si>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</si>
  <si>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</si>
  <si>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</si>
  <si>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</si>
  <si>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</si>
  <si>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</si>
  <si>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</si>
  <si>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</si>
  <si>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</si>
  <si>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</si>
  <si>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</si>
  <si>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</si>
  <si>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</si>
  <si>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</si>
  <si>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</si>
  <si>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</si>
  <si>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</si>
  <si>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</si>
  <si>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</si>
  <si>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</si>
  <si>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</si>
  <si>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</si>
  <si>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</si>
  <si>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</si>
  <si>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</si>
  <si>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</si>
  <si>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</si>
  <si>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</si>
  <si>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</si>
  <si>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</si>
  <si>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</si>
  <si>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</si>
  <si>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</si>
  <si>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</si>
  <si>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</si>
  <si>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</si>
  <si>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</si>
  <si>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</si>
  <si>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</si>
  <si>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</si>
  <si>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</si>
  <si>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</si>
  <si>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</si>
  <si>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</si>
  <si>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</si>
  <si>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</si>
  <si>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</si>
  <si>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</si>
  <si>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</si>
  <si>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</si>
  <si>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</si>
  <si>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</si>
  <si>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</si>
  <si>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</si>
  <si>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</si>
  <si>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</si>
  <si>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</si>
  <si>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</si>
  <si>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</si>
  <si>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</si>
  <si>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</si>
  <si>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</si>
  <si>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</si>
  <si>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</si>
  <si>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</si>
  <si>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</si>
  <si>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</si>
  <si>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</si>
  <si>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</si>
  <si>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</si>
  <si>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</si>
  <si>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</si>
  <si>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</si>
  <si>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</si>
  <si>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</si>
  <si>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</si>
  <si>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</si>
  <si>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</si>
  <si>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</si>
  <si>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</si>
  <si>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</si>
  <si>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</si>
  <si>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</si>
  <si>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</si>
  <si>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</si>
  <si>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</si>
  <si>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</si>
  <si>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</si>
  <si>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</si>
  <si>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</si>
  <si>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</si>
  <si>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</si>
  <si>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</si>
  <si>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</si>
  <si>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</si>
  <si>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</si>
  <si>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</si>
  <si>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</si>
  <si>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</si>
  <si>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</si>
  <si>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</si>
  <si>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</si>
  <si>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</si>
  <si>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</si>
  <si>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</si>
  <si>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</si>
  <si>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</si>
  <si>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</si>
  <si>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</si>
  <si>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</si>
  <si>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</si>
  <si>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</si>
  <si>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</si>
  <si>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</si>
  <si>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</si>
  <si>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</si>
  <si>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</si>
  <si>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</si>
  <si>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</si>
  <si>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</si>
  <si>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</si>
  <si>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</si>
  <si>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</si>
  <si>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</si>
  <si>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</si>
  <si>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</si>
  <si>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</si>
  <si>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</si>
  <si>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</si>
  <si>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</si>
  <si>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</si>
  <si>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</si>
  <si>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</si>
  <si>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</si>
  <si>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</si>
  <si>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</si>
  <si>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</si>
  <si>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</si>
  <si>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</si>
  <si>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</si>
  <si>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</si>
  <si>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</si>
  <si>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</si>
  <si>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</si>
  <si>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</si>
  <si>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</si>
  <si>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</si>
  <si>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</si>
  <si>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</si>
  <si>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</si>
  <si>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</si>
  <si>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</si>
  <si>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</si>
  <si>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</si>
  <si>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</si>
  <si>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</si>
  <si>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</si>
  <si>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</si>
  <si>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</si>
  <si>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</si>
  <si>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</si>
  <si>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</si>
  <si>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</si>
  <si>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</si>
  <si>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</si>
  <si>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</si>
  <si>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</si>
  <si>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</si>
  <si>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</si>
  <si>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</si>
  <si>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</si>
  <si>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</si>
  <si>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</si>
  <si>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</si>
  <si>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</si>
  <si>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</si>
  <si>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</si>
  <si>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</si>
  <si>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</si>
  <si>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</si>
  <si>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</si>
  <si>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</si>
  <si>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</si>
  <si>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</si>
  <si>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</si>
  <si>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</si>
  <si>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</si>
  <si>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</si>
  <si>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</si>
  <si>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</si>
  <si>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</si>
  <si>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</si>
  <si>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</si>
  <si>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</si>
  <si>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</si>
  <si>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</si>
  <si>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</si>
  <si>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</si>
  <si>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</si>
  <si>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</si>
  <si>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</si>
  <si>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</si>
  <si>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</si>
  <si>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</si>
  <si>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</si>
  <si>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</si>
  <si>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</si>
  <si>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</si>
  <si>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</si>
  <si>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</si>
  <si>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</si>
  <si>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</si>
  <si>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</si>
  <si>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</si>
  <si>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</si>
  <si>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</si>
  <si>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</si>
  <si>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</si>
  <si>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</si>
  <si>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</si>
  <si>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</si>
  <si>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</si>
  <si>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</si>
  <si>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</si>
  <si>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</si>
  <si>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</si>
  <si>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</si>
  <si>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</si>
  <si>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</si>
  <si>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</si>
  <si>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</si>
  <si>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</si>
  <si>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</si>
  <si>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</si>
  <si>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</si>
  <si>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</si>
  <si>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</si>
  <si>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</si>
  <si>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</si>
  <si>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</si>
  <si>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</si>
  <si>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</si>
  <si>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</si>
  <si>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</si>
  <si>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</si>
  <si>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</si>
  <si>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</si>
  <si>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</si>
  <si>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</si>
  <si>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</si>
  <si>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</si>
  <si>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</si>
  <si>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</si>
  <si>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</si>
  <si>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</si>
  <si>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</si>
  <si>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</si>
  <si>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</si>
  <si>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</si>
  <si>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</si>
  <si>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</si>
  <si>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</si>
  <si>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</si>
  <si>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</si>
  <si>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</si>
  <si>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</si>
  <si>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</si>
  <si>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</si>
  <si>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</si>
  <si>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</si>
  <si>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</si>
  <si>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</si>
  <si>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</si>
  <si>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</si>
  <si>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</si>
  <si>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</si>
  <si>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</si>
  <si>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</si>
  <si>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</si>
  <si>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</si>
  <si>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</si>
  <si>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</si>
  <si>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</si>
  <si>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</si>
  <si>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</si>
  <si>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</si>
  <si>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</si>
  <si>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</si>
  <si>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</si>
  <si>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</si>
  <si>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</si>
  <si>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</si>
  <si>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</si>
  <si>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</si>
  <si>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</si>
  <si>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</si>
  <si>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</si>
  <si>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</si>
  <si>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</si>
  <si>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</si>
  <si>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</si>
  <si>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</si>
  <si>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</si>
  <si>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</si>
  <si>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</si>
  <si>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</si>
  <si>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</si>
  <si>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</si>
  <si>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</si>
  <si>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</si>
  <si>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</si>
  <si>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</si>
  <si>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</si>
  <si>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</si>
  <si>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</si>
  <si>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</si>
  <si>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</si>
  <si>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</si>
  <si>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</si>
  <si>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</si>
  <si>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</si>
  <si>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</si>
  <si>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</si>
  <si>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</si>
  <si>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</si>
  <si>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</si>
  <si>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</si>
  <si>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</si>
  <si>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</si>
  <si>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</si>
  <si>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</si>
  <si>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</si>
  <si>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</si>
  <si>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</si>
  <si>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</si>
  <si>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</si>
  <si>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</si>
  <si>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</si>
  <si>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</si>
  <si>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</si>
  <si>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</si>
  <si>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</si>
  <si>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</si>
  <si>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</si>
  <si>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</si>
  <si>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</si>
  <si>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</si>
  <si>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</si>
  <si>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</si>
  <si>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</si>
  <si>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</si>
  <si>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</si>
  <si>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</si>
  <si>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</si>
  <si>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</si>
  <si>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</si>
  <si>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</si>
  <si>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</si>
  <si>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</si>
  <si>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</si>
  <si>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</si>
  <si>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</si>
  <si>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</si>
  <si>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</si>
  <si>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</si>
  <si>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</si>
  <si>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</si>
  <si>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</si>
  <si>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</si>
  <si>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</si>
  <si>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</si>
  <si>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</si>
  <si>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</si>
  <si>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</si>
  <si>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</si>
  <si>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</si>
  <si>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</si>
  <si>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</si>
  <si>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</si>
  <si>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</si>
  <si>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</si>
  <si>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</si>
  <si>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</si>
  <si>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</si>
  <si>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</si>
  <si>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</si>
  <si>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</si>
  <si>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</si>
  <si>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</si>
  <si>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</si>
  <si>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</si>
  <si>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</si>
  <si>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</si>
  <si>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</si>
  <si>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</si>
  <si>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</si>
  <si>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</si>
  <si>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</si>
  <si>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</si>
  <si>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</si>
  <si>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</si>
  <si>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</si>
  <si>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</si>
  <si>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</si>
  <si>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</si>
  <si>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</si>
  <si>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</si>
  <si>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</si>
  <si>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</si>
  <si>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</si>
  <si>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</si>
  <si>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</si>
  <si>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</si>
  <si>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</si>
  <si>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</si>
  <si>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</si>
  <si>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</si>
  <si>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</si>
  <si>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</si>
  <si>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</si>
  <si>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</si>
  <si>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</si>
  <si>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</si>
  <si>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</si>
  <si>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</si>
  <si>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</si>
  <si>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</si>
  <si>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</si>
  <si>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</si>
  <si>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</si>
  <si>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</si>
  <si>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</si>
  <si>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</si>
  <si>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</si>
  <si>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</si>
  <si>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</si>
  <si>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</si>
  <si>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</si>
  <si>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</si>
  <si>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</si>
  <si>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</si>
  <si>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</si>
  <si>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</si>
  <si>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</si>
  <si>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</si>
  <si>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</si>
  <si>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</si>
  <si>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</si>
  <si>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</si>
  <si>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</si>
  <si>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</si>
  <si>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</si>
  <si>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</si>
  <si>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</si>
  <si>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</si>
  <si>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</si>
  <si>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</si>
  <si>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</si>
  <si>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</si>
  <si>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</si>
  <si>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</si>
  <si>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</si>
  <si>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</si>
  <si>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</si>
  <si>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</si>
  <si>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</si>
  <si>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</si>
  <si>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</si>
  <si>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</si>
  <si>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</si>
  <si>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</si>
  <si>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</si>
  <si>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</si>
  <si>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</si>
  <si>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</si>
  <si>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</si>
  <si>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</si>
  <si>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</si>
  <si>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</si>
  <si>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</si>
  <si>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</si>
  <si>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</si>
  <si>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</si>
  <si>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</si>
  <si>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</si>
  <si>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</si>
  <si>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</si>
  <si>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</si>
  <si>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</si>
  <si>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</si>
  <si>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</si>
  <si>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</si>
  <si>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</si>
  <si>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</si>
  <si>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</si>
  <si>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</si>
  <si>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</si>
  <si>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</si>
  <si>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</si>
  <si>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</si>
  <si>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</si>
  <si>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</si>
  <si>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</si>
  <si>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</si>
  <si>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</si>
  <si>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</si>
  <si>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</si>
  <si>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</si>
  <si>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</si>
  <si>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</si>
  <si>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</si>
  <si>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</si>
  <si>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</si>
  <si>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</si>
  <si>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</si>
  <si>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</si>
  <si>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</si>
  <si>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</si>
  <si>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</si>
  <si>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</si>
  <si>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</si>
  <si>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</si>
  <si>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</si>
  <si>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</si>
  <si>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</si>
  <si>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</si>
  <si>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</si>
  <si>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</si>
  <si>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</si>
  <si>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</si>
  <si>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</si>
  <si>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</si>
  <si>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</si>
  <si>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</si>
  <si>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</si>
  <si>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</si>
  <si>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</si>
  <si>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</si>
  <si>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</si>
  <si>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</si>
  <si>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</si>
  <si>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</si>
  <si>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</si>
  <si>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</si>
  <si>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</si>
  <si>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</si>
  <si>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</si>
  <si>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</si>
  <si>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</si>
  <si>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</si>
  <si>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</si>
  <si>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</si>
  <si>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</si>
  <si>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</si>
  <si>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</si>
  <si>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</si>
  <si>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</si>
  <si>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</si>
  <si>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</si>
  <si>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</si>
  <si>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</si>
  <si>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</si>
  <si>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</si>
  <si>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</si>
  <si>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</si>
  <si>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</si>
  <si>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</si>
  <si>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</si>
  <si>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</si>
  <si>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</si>
  <si>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</si>
  <si>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</si>
  <si>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</si>
  <si>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</si>
  <si>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</si>
  <si>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</si>
  <si>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</si>
  <si>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</si>
  <si>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</si>
  <si>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</si>
  <si>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</si>
  <si>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</si>
  <si>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</si>
  <si>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</si>
  <si>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</si>
  <si>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</si>
  <si>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</si>
  <si>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</si>
  <si>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</si>
  <si>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</si>
  <si>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</si>
  <si>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</si>
  <si>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</si>
  <si>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</si>
  <si>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</si>
  <si>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</si>
  <si>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</si>
  <si>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</si>
  <si>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</si>
  <si>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</si>
  <si>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</si>
  <si>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</si>
  <si>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</si>
  <si>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</si>
  <si>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</si>
  <si>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</si>
  <si>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</si>
  <si>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</si>
  <si>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</si>
  <si>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</si>
  <si>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</si>
  <si>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</si>
  <si>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</si>
  <si>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</si>
  <si>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</si>
  <si>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</si>
  <si>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</si>
  <si>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</si>
  <si>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</si>
  <si>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</si>
  <si>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</si>
  <si>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</si>
  <si>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</si>
  <si>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</si>
  <si>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</si>
  <si>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</si>
  <si>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</si>
  <si>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</si>
  <si>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</si>
  <si>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</si>
  <si>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</si>
  <si>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</si>
  <si>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</si>
  <si>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</si>
  <si>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</si>
  <si>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</si>
  <si>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</si>
  <si>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</si>
  <si>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</si>
  <si>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</si>
  <si>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</si>
  <si>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</si>
  <si>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</si>
  <si>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</si>
  <si>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</si>
  <si>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</si>
  <si>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</si>
  <si>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</si>
  <si>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</si>
  <si>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</si>
  <si>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</si>
  <si>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</si>
  <si>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</si>
  <si>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</si>
  <si>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</si>
  <si>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</si>
  <si>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</si>
  <si>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</si>
  <si>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</si>
  <si>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</si>
  <si>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</si>
  <si>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</si>
  <si>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</si>
  <si>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</si>
  <si>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</si>
  <si>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</si>
  <si>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</si>
  <si>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</si>
  <si>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</si>
  <si>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</si>
  <si>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</si>
  <si>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</si>
  <si>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</si>
  <si>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</si>
  <si>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</si>
  <si>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</si>
  <si>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</si>
  <si>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</si>
  <si>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</si>
  <si>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</si>
  <si>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</si>
  <si>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</si>
  <si>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</si>
  <si>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</si>
  <si>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</si>
  <si>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</si>
  <si>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</si>
  <si>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</si>
  <si>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</si>
  <si>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</si>
  <si>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</si>
  <si>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</si>
  <si>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</si>
  <si>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</si>
  <si>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</si>
  <si>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</si>
  <si>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</si>
  <si>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</si>
  <si>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</si>
  <si>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</si>
  <si>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</si>
  <si>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</si>
  <si>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</si>
  <si>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</si>
  <si>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</si>
  <si>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</si>
  <si>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</si>
  <si>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</si>
  <si>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</si>
  <si>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</si>
  <si>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</si>
  <si>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</si>
  <si>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</si>
  <si>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</si>
  <si>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</si>
  <si>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</si>
  <si>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</si>
  <si>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</si>
  <si>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</si>
  <si>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</si>
  <si>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</si>
  <si>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</si>
  <si>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</si>
  <si>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</si>
  <si>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</si>
  <si>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</si>
  <si>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</si>
  <si>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</si>
  <si>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</si>
  <si>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</si>
  <si>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</si>
  <si>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</si>
  <si>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</si>
  <si>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</si>
  <si>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</si>
  <si>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</si>
  <si>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</si>
  <si>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</si>
  <si>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</si>
  <si>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</si>
  <si>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</si>
  <si>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</si>
  <si>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</si>
  <si>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</si>
  <si>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</si>
  <si>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</si>
  <si>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</si>
  <si>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</si>
  <si>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</si>
  <si>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</si>
  <si>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</si>
  <si>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</si>
  <si>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</si>
  <si>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</si>
  <si>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</si>
  <si>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</si>
  <si>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</si>
  <si>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</si>
  <si>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</si>
  <si>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</si>
  <si>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</si>
  <si>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</si>
  <si>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</si>
  <si>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</si>
  <si>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</si>
  <si>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</si>
  <si>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</si>
  <si>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</si>
  <si>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</si>
  <si>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</si>
  <si>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</si>
  <si>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</si>
  <si>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</si>
  <si>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</si>
  <si>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</si>
  <si>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</si>
  <si>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</si>
  <si>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</si>
  <si>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</si>
  <si>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</si>
  <si>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</si>
  <si>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</si>
  <si>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</si>
  <si>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</si>
  <si>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</si>
  <si>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</si>
  <si>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</si>
  <si>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</si>
  <si>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</si>
  <si>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</si>
  <si>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</si>
  <si>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</si>
  <si>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</si>
  <si>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</si>
  <si>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</si>
  <si>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</si>
  <si>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</si>
  <si>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</si>
  <si>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</si>
  <si>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</si>
  <si>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</si>
  <si>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</si>
  <si>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</si>
  <si>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</si>
  <si>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</si>
  <si>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</si>
  <si>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</si>
  <si>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</si>
  <si>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</si>
  <si>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</si>
  <si>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</si>
  <si>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</si>
  <si>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</si>
  <si>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</si>
  <si>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</si>
  <si>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</si>
  <si>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</si>
  <si>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</si>
  <si>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</si>
  <si>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</si>
  <si>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</si>
  <si>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</si>
  <si>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</si>
  <si>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</si>
  <si>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</si>
  <si>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</si>
  <si>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</si>
  <si>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</si>
  <si>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</si>
  <si>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</si>
  <si>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</si>
  <si>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</si>
  <si>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</si>
  <si>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</si>
  <si>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</si>
  <si>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</si>
  <si>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</si>
  <si>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</si>
  <si>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</si>
  <si>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</si>
  <si>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</si>
  <si>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</si>
  <si>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</si>
  <si>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</si>
  <si>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</si>
  <si>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</si>
  <si>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</si>
  <si>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</si>
  <si>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</si>
  <si>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</si>
  <si>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</si>
  <si>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</si>
  <si>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</si>
  <si>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</si>
  <si>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</si>
  <si>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</si>
  <si>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</si>
  <si>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</si>
  <si>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</si>
  <si>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</si>
  <si>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</si>
  <si>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</si>
  <si>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</si>
  <si>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</si>
  <si>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</si>
  <si>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</si>
  <si>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</si>
  <si>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</si>
  <si>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</si>
  <si>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</si>
  <si>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</si>
  <si>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</si>
  <si>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</si>
  <si>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</si>
  <si>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</si>
  <si>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</si>
  <si>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</si>
  <si>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</si>
  <si>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</si>
  <si>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</si>
  <si>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</si>
  <si>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</si>
  <si>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</si>
  <si>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</si>
  <si>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</si>
  <si>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</si>
  <si>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</si>
  <si>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</si>
  <si>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</si>
  <si>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</si>
  <si>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</si>
  <si>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</si>
  <si>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</si>
  <si>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</si>
  <si>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</si>
  <si>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</si>
  <si>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</si>
  <si>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</si>
  <si>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</si>
  <si>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</si>
  <si>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</si>
  <si>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</si>
  <si>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</si>
  <si>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</si>
  <si>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</si>
  <si>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</si>
  <si>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</si>
  <si>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</si>
  <si>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</si>
  <si>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</si>
  <si>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</si>
  <si>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</si>
  <si>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</si>
  <si>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</si>
  <si>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</si>
  <si>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</si>
  <si>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</si>
  <si>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</si>
  <si>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</si>
  <si>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</si>
  <si>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</si>
  <si>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</si>
  <si>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</si>
  <si>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</si>
  <si>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</si>
  <si>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</si>
  <si>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</si>
  <si>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</si>
  <si>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</si>
  <si>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</si>
  <si>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</si>
  <si>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</si>
  <si>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</si>
  <si>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</si>
  <si>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</si>
  <si>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</si>
  <si>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</si>
  <si>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</si>
  <si>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</si>
  <si>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</si>
  <si>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</si>
  <si>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</si>
  <si>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</si>
  <si>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</si>
  <si>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</si>
  <si>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</si>
  <si>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</si>
  <si>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</si>
  <si>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</si>
  <si>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</si>
  <si>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</si>
  <si>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</si>
  <si>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</si>
  <si>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</si>
  <si>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</si>
  <si>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</si>
  <si>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</si>
  <si>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</si>
  <si>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</si>
  <si>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</si>
  <si>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</si>
  <si>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</si>
  <si>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</si>
  <si>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</si>
  <si>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</si>
  <si>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</si>
  <si>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</si>
  <si>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</si>
  <si>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</si>
  <si>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</si>
  <si>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</si>
  <si>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</si>
  <si>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</si>
  <si>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</si>
  <si>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</si>
  <si>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</si>
  <si>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</si>
  <si>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</si>
  <si>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</si>
  <si>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</si>
  <si>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</si>
  <si>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</si>
  <si>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</si>
  <si>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</si>
  <si>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</si>
  <si>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</si>
  <si>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</si>
  <si>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</si>
  <si>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</si>
  <si>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</si>
  <si>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</si>
  <si>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</si>
  <si>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</si>
  <si>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</si>
  <si>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</si>
  <si>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</si>
  <si>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</si>
  <si>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</si>
  <si>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</si>
  <si>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</si>
  <si>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</si>
  <si>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</si>
  <si>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</si>
  <si>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</si>
  <si>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</si>
  <si>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</si>
  <si>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</si>
  <si>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</si>
  <si>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</si>
  <si>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</si>
  <si>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</si>
  <si>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</si>
  <si>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</si>
  <si>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</si>
  <si>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</si>
  <si>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</si>
  <si>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</si>
  <si>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</si>
  <si>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</si>
  <si>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</si>
  <si>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</si>
  <si>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</si>
  <si>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</si>
  <si>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</si>
  <si>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</si>
  <si>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</si>
  <si>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</si>
  <si>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</si>
  <si>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</si>
  <si>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</si>
  <si>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</si>
  <si>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</si>
  <si>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</si>
  <si>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</si>
  <si>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</si>
  <si>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</si>
  <si>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</si>
  <si>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</si>
  <si>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</si>
  <si>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</si>
  <si>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</si>
  <si>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</si>
  <si>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</si>
  <si>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</si>
  <si>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</si>
  <si>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</si>
  <si>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</si>
  <si>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</si>
  <si>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</si>
  <si>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</si>
  <si>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</si>
  <si>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</si>
  <si>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</si>
  <si>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</si>
  <si>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</si>
  <si>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</si>
  <si>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</si>
  <si>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</si>
  <si>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</si>
  <si>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</si>
  <si>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</si>
  <si>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</si>
  <si>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</si>
  <si>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</si>
  <si>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</si>
  <si>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</si>
  <si>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</si>
  <si>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</si>
  <si>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</si>
  <si>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</si>
  <si>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</si>
  <si>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</si>
  <si>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</si>
  <si>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</si>
  <si>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</si>
  <si>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</si>
  <si>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</si>
  <si>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</si>
  <si>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</si>
  <si>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</si>
  <si>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</si>
  <si>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</si>
  <si>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</si>
  <si>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</si>
  <si>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</si>
  <si>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</si>
  <si>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</si>
  <si>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</si>
  <si>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</si>
  <si>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</si>
  <si>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</si>
  <si>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</si>
  <si>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</si>
  <si>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</si>
  <si>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</si>
  <si>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</si>
  <si>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</si>
  <si>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</si>
  <si>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</si>
  <si>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</si>
  <si>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</si>
  <si>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</si>
  <si>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</si>
  <si>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</si>
  <si>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</si>
  <si>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</si>
  <si>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</si>
  <si>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</si>
  <si>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</si>
  <si>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</si>
  <si>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</si>
  <si>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</si>
  <si>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</si>
  <si>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PCM-20251022-00000758</t>
  </si>
  <si>
    <t>ETA 60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</si>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</sst>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7" dataDxfId="156" headerRowBorderDxfId="154" tableBorderDxfId="155" totalsRowBorderDxfId="153">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6" totalsRowShown="0" headerRowDxfId="64" dataDxfId="63" headerRowBorderDxfId="61" tableBorderDxfId="62">
  <autoFilter ref="A1:L11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6" totalsRowShown="0" headerRowDxfId="48" dataDxfId="47" headerRowBorderDxfId="45" tableBorderDxfId="46" totalsRowBorderDxfId="44">
  <autoFilter ref="A1:L2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1"/>
  <sheetViews>
    <sheetView workbookViewId="0">
      <selection activeCell="A5" sqref="A5"/>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289.48450219907681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8.9895137731509749</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45952.432928125003</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45952.432928125003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45952.432928125003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45952.432928125003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45952.432928125003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45952.432928125003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45952.432928125003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45952.432928125003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45952.432928125003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45952.432928125003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45952.432928125003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45952.432928125003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45952.432928125003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45952.432928125003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45952.432928125003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45952.432928125003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45952.432928125003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45952.432928125003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45952.432928125003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45952.432928125003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45952.432928125003</v>
      </c>
      <c r="H24" s="138"/>
      <c r="I24" s="136" t="str">
        <f>IFERROR(VLOOKUP(D24,DB!A:F,6,0),"")</f>
        <v/>
      </c>
      <c r="J24" s="136" t="str">
        <f>IFERROR(VLOOKUP(D24,DB!A:G,7,0),"")</f>
        <v/>
      </c>
      <c r="K24" s="140"/>
      <c r="L24" s="141" t="str">
        <f>IFERROR(VLOOKUP(D24,DB!A:I,9,0),"")</f>
        <v/>
      </c>
    </row>
    <row r="25" spans="1:12" ht="15" customHeight="1">
      <c r="A25" s="147"/>
      <c r="B25" s="148" t="str">
        <f>IFERROR(VLOOKUP(D25,DB!A:K,11,0),"")</f>
        <v/>
      </c>
      <c r="C25" s="148"/>
      <c r="D25" s="148"/>
      <c r="E25" s="149"/>
      <c r="F25" s="150"/>
      <c r="G25" s="151">
        <f ca="1">IFERROR(NOW()-F25,"")</f>
        <v>45952.432928125003</v>
      </c>
      <c r="H25" s="150"/>
      <c r="I25" s="148" t="str">
        <f>IFERROR(VLOOKUP(D25,DB!A:F,6,0),"")</f>
        <v/>
      </c>
      <c r="J25" s="148" t="str">
        <f>IFERROR(VLOOKUP(D25,DB!A:G,7,0),"")</f>
        <v/>
      </c>
      <c r="K25" s="152"/>
      <c r="L25" s="153" t="str">
        <f>IFERROR(VLOOKUP(D25,DB!A:I,9,0),"")</f>
        <v/>
      </c>
    </row>
    <row r="26" spans="1:12" ht="15" customHeight="1">
      <c r="A26" s="135"/>
      <c r="B26" s="136" t="str">
        <f>IFERROR(VLOOKUP(D26,DB!A:K,11,0),"")</f>
        <v/>
      </c>
      <c r="C26" s="136"/>
      <c r="D26" s="136"/>
      <c r="E26" s="137"/>
      <c r="F26" s="138"/>
      <c r="G26" s="139">
        <f ca="1">IFERROR(NOW()-F26,"")</f>
        <v>45952.432928125003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45952.432928125003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45952.432928125003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45952.432928125003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45952.432928125003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45952.432928125003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45952.432928125003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45952.432928125003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45952.432928125003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45952.432928125003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45952.432928125003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45952.432928125003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45952.432928125003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45952.432928125003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45952.432928125003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45952.432928125003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45952.432928125003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45952.432928125003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45952.432928125003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45952.432928125003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45952.432928125003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45952.432928125003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45952.432928125003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45952.432928125003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45952.432928125003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45952.432928125003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45952.432928125003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45952.432928125003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45952.432928125003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45952.432928125003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45952.432928125003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45952.432928125003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45952.432928125003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45952.432928125003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45952.432928125003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45952.432928125003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45952.432928125003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45952.432928125003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45952.432928125003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45952.432928125003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45952.432928125003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45952.432928125003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45952.432928125003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45952.432928125003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45952.432928125003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45952.432928125003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45952.432928125003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45952.432928125003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45952.432928125003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45952.432928125003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45952.432928125003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45952.432928125003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45952.432928125003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45952.432928125003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45952.432928125003</v>
      </c>
      <c r="H80" s="138"/>
      <c r="I80" s="136" t="str">
        <f>IFERROR(VLOOKUP(D80,DB!A:F,6,0),"")</f>
        <v/>
      </c>
      <c r="J80" s="136" t="str">
        <f>IFERROR(VLOOKUP(D80,DB!A:G,7,0),"")</f>
        <v/>
      </c>
      <c r="K80" s="140"/>
      <c r="L80" s="141" t="str">
        <f>IFERROR(VLOOKUP(D80,DB!A:I,9,0),"")</f>
        <v/>
      </c>
    </row>
    <row r="81" spans="1:12" ht="15" customHeight="1">
      <c r="A81" s="147"/>
      <c r="B81" s="148" t="str">
        <f>IFERROR(VLOOKUP(D81,DB!A:K,11,0),"")</f>
        <v/>
      </c>
      <c r="C81" s="148"/>
      <c r="D81" s="148"/>
      <c r="E81" s="149"/>
      <c r="F81" s="150"/>
      <c r="G81" s="151">
        <f ca="1">IFERROR(NOW()-F81,"")</f>
        <v>45952.432928125003</v>
      </c>
      <c r="H81" s="150"/>
      <c r="I81" s="148" t="str">
        <f>IFERROR(VLOOKUP(D81,DB!A:F,6,0),"")</f>
        <v/>
      </c>
      <c r="J81" s="148"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753B4976-A747-4D2C-A72D-595345CE4B9B}"/>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145.70584479167155</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127.43309016204148</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7.9371526620379882</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39088</v>
      </c>
      <c r="B6" s="18" t="str">
        <f>IFERROR(VLOOKUP(D6,DB!A:K,11,0),"")</f>
        <v>R2</v>
      </c>
      <c r="C6" s="18">
        <v>2</v>
      </c>
      <c r="D6" s="18" t="s">
        <v>26411</v>
      </c>
      <c r="E6" s="116" t="s">
        <v>38998</v>
      </c>
      <c r="F6" s="117">
        <v>45952.349768518521</v>
      </c>
      <c r="G6" s="118">
        <f ca="1">IFERROR(NOW()-F6,"-")</f>
        <v>8.3159606481785886E-2</v>
      </c>
      <c r="H6" s="117">
        <v>45952.323020833333</v>
      </c>
      <c r="I6" s="18" t="str">
        <f>IFERROR(VLOOKUP(D6,DB!A:F,6,0),"")</f>
        <v>Power Cube</v>
      </c>
      <c r="J6" s="18" t="str">
        <f>IFERROR(VLOOKUP(D6,DB!A:G,7,0),"")</f>
        <v>In progress+No BB Design</v>
      </c>
      <c r="K6" s="19"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45952.432928125003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45952.432928125003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45952.432928125003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45952.432928125003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45952.432928125003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45952.432928125003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45952.432928125003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45952.432928125003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45952.432928125003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45952.432928125003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45952.432928125003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45952.432928125003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45952.432928125003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45952.432928125003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45952.432928125003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45952.432928125003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45952.432928125003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45952.432928125003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45952.432928125003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45952.432928125003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45952.432928125003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45952.432928125003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45952.432928125003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45952.432928125003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45952.432928125003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45952.432928125003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45952.432928125003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45952.432928125003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45952.432928125003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45952.432928125003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45952.432928125003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45952.432928125003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45952.432928125003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45952.432928125003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45952.432928125003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45952.432928125003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45952.432928125003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45952.432928125003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45952.432928125003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45952.432928125003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45952.432928125003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45952.432928125003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45952.432928125003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45952.432928125003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45952.432928125003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45952.432928125003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45952.432928125003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45952.432928125003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45952.432928125003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45952.432928125003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45952.432928125003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45952.432928125003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45952.432928125003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45952.432928125003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45952.432928125003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45952.432928125003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45952.432928125003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45952.432928125003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45952.432928125003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45952.432928125003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45952.432928125003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45952.432928125003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45952.432928125003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6"/>
  <sheetViews>
    <sheetView workbookViewId="0">
      <selection activeCell="K15" sqref="K1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3" ca="1" si="0">IFERROR(NOW()-F2,"-")</f>
        <v>45952.432928125003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45952.432928125003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45952.432928125003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45952.432928125003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45952.432928125003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45952.432928125003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45952.432928125003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45952.432928125003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45952.432928125003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45952.432928125003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45952.432928125003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45952.432928125003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45952.432928125003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45952.432928125003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45952.432928125003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45952.432928125003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45952.432928125003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45952.432928125003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45952.432928125003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45952.432928125003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45952.432928125003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45952.432928125003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45952.432928125003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45952.432928125003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45952.432928125003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45952.432928125003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45952.432928125003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45952.432928125003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45952.432928125003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45952.432928125003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45952.432928125003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45952.432928125003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ref="G34:G97" ca="1" si="1">IFERROR(NOW()-F34,"-")</f>
        <v>45952.432928125003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45952.432928125003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45952.432928125003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45952.432928125003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45952.432928125003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45952.432928125003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45952.432928125003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45952.432928125003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45952.432928125003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45952.432928125003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45952.432928125003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45952.432928125003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45952.432928125003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45952.432928125003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45952.432928125003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45952.432928125003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45952.432928125003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45952.432928125003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45952.432928125003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45952.432928125003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45952.432928125003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45952.432928125003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45952.432928125003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45952.432928125003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45952.432928125003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45952.432928125003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45952.432928125003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45952.432928125003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45952.432928125003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45952.432928125003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45952.432928125003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45952.432928125003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45952.432928125003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45952.432928125003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45952.432928125003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45952.432928125003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45952.432928125003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45952.432928125003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45952.432928125003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45952.432928125003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45952.432928125003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45952.432928125003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45952.432928125003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45952.432928125003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45952.432928125003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45952.432928125003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45952.432928125003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45952.432928125003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45952.432928125003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45952.432928125003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45952.432928125003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45952.432928125003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45952.432928125003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45952.432928125003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45952.432928125003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45952.432928125003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45952.432928125003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45952.432928125003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45952.432928125003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45952.432928125003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45952.432928125003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45952.432928125003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45952.432928125003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45952.432928125003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ref="G98:G161" ca="1" si="2">IFERROR(NOW()-F98,"-")</f>
        <v>45952.432928125003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45952.432928125003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45952.432928125003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45952.432928125003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45952.432928125003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45952.432928125003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45952.432928125003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45952.432928125003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45952.432928125003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45952.432928125003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45952.432928125003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45952.432928125003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45952.432928125003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45952.432928125003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45952.432928125003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45952.432928125003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45952.432928125003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45952.432928125003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45952.432928125003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45952.432928125003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45952.432928125003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45952.432928125003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45952.432928125003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45952.432928125003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45952.432928125003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45952.432928125003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45952.432928125003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45952.432928125003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45952.432928125003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45952.432928125003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45952.432928125003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45952.432928125003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45952.432928125003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45952.432928125003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45952.432928125003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45952.432928125003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45952.432928125003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45952.432928125003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45952.432928125003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45952.432928125003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45952.432928125003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45952.432928125003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45952.432928125003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45952.432928125003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45952.432928125003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45952.432928125003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45952.432928125003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45952.432928125003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45952.432928125003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45952.432928125003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45952.432928125003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45952.432928125003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45952.432928125003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45952.432928125003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45952.432928125003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45952.432928125003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45952.432928125003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45952.432928125003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45952.432928125003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45952.432928125003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45952.432928125003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45952.432928125003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45952.432928125003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45952.432928125003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ref="G162:G225" ca="1" si="3">IFERROR(NOW()-F162,"-")</f>
        <v>45952.432928125003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45952.432928125003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45952.432928125003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45952.432928125003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45952.432928125003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45952.432928125003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45952.432928125003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45952.432928125003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45952.432928125003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45952.432928125003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45952.432928125003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45952.432928125003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45952.432928125003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45952.432928125003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45952.432928125003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45952.432928125003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45952.432928125003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45952.432928125003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45952.432928125003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45952.432928125003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45952.432928125003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45952.432928125003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45952.432928125003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45952.432928125003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45952.432928125003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45952.432928125003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45952.432928125003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45952.432928125003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45952.432928125003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45952.432928125003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45952.432928125003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45952.432928125003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45952.432928125003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45952.432928125003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45952.432928125003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45952.432928125003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45952.432928125003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45952.432928125003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45952.432928125003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45952.432928125003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45952.432928125003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45952.432928125003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45952.432928125003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45952.432928125003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45952.432928125003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45952.432928125003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45952.432928125003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45952.432928125003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45952.432928125003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45952.432928125003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45952.432928125003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45952.432928125003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45952.432928125003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45952.432928125003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45952.432928125003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45952.432928125003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45952.432928125003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45952.432928125003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45952.432928125003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45952.432928125003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45952.432928125003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45952.432928125003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45952.432928125003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45952.432928125003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ref="G226:G289" ca="1" si="4">IFERROR(NOW()-F226,"-")</f>
        <v>45952.432928125003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45952.432928125003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45952.432928125003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45952.432928125003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45952.432928125003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45952.432928125003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45952.432928125003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45952.432928125003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45952.432928125003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45952.432928125003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45952.432928125003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45952.432928125003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45952.432928125003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45952.432928125003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45952.432928125003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45952.432928125003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45952.432928125003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45952.432928125003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45952.432928125003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45952.432928125003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45952.432928125003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45952.432928125003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45952.432928125003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45952.432928125003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45952.432928125003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45952.432928125003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45952.432928125003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45952.432928125003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45952.432928125003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45952.432928125003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45952.432928125003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45952.432928125003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45952.432928125003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45952.432928125003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45952.432928125003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45952.432928125003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45952.432928125003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45952.432928125003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45952.432928125003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45952.432928125003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45952.432928125003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45952.432928125003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45952.432928125003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45952.432928125003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45952.432928125003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45952.432928125003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45952.432928125003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45952.432928125003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45952.432928125003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45952.432928125003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45952.432928125003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45952.432928125003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45952.432928125003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45952.432928125003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45952.432928125003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45952.432928125003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45952.432928125003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45952.432928125003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45952.432928125003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45952.432928125003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45952.432928125003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45952.432928125003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45952.432928125003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45952.432928125003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ref="G290:G353" ca="1" si="5">IFERROR(NOW()-F290,"-")</f>
        <v>45952.432928125003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45952.432928125003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45952.432928125003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45952.432928125003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45952.432928125003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45952.432928125003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45952.432928125003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45952.432928125003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45952.432928125003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45952.432928125003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45952.432928125003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45952.432928125003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45952.432928125003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45952.432928125003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45952.432928125003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45952.432928125003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45952.432928125003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45952.432928125003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45952.432928125003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45952.432928125003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45952.432928125003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45952.432928125003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45952.432928125003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45952.432928125003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45952.432928125003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45952.432928125003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45952.432928125003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45952.432928125003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45952.432928125003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45952.432928125003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45952.432928125003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45952.432928125003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45952.432928125003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45952.432928125003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45952.432928125003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45952.432928125003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45952.432928125003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45952.432928125003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45952.432928125003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45952.432928125003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45952.432928125003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45952.432928125003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45952.432928125003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45952.432928125003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45952.432928125003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45952.432928125003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45952.432928125003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45952.432928125003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45952.432928125003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45952.432928125003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45952.432928125003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45952.432928125003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45952.432928125003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45952.432928125003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45952.432928125003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45952.432928125003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45952.432928125003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45952.432928125003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45952.432928125003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45952.432928125003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45952.432928125003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45952.432928125003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45952.432928125003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45952.432928125003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ref="G354:G417" ca="1" si="6">IFERROR(NOW()-F354,"-")</f>
        <v>45952.432928125003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45952.432928125003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45952.432928125003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45952.432928125003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45952.432928125003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45952.432928125003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45952.432928125003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45952.432928125003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45952.432928125003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45952.432928125003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45952.432928125003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45952.432928125003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45952.432928125003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45952.432928125003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45952.432928125003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45952.432928125003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45952.432928125003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45952.432928125003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45952.432928125003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45952.432928125003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45952.432928125003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45952.432928125003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45952.432928125003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45952.432928125003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45952.432928125003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45952.432928125003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45952.432928125003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45952.432928125003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45952.432928125003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45952.432928125003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45952.432928125003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45952.432928125003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45952.432928125003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45952.432928125003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45952.432928125003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45952.432928125003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45952.432928125003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45952.432928125003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45952.432928125003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45952.432928125003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45952.432928125003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45952.432928125003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45952.432928125003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45952.432928125003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45952.432928125003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45952.432928125003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45952.432928125003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45952.432928125003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45952.432928125003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45952.432928125003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45952.432928125003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45952.432928125003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45952.432928125003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45952.432928125003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45952.432928125003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45952.432928125003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45952.432928125003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45952.432928125003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45952.432928125003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45952.432928125003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45952.432928125003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45952.432928125003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45952.432928125003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45952.432928125003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ref="G418:G481" ca="1" si="7">IFERROR(NOW()-F418,"-")</f>
        <v>45952.432928125003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45952.432928125003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45952.432928125003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45952.432928125003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45952.432928125003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45952.432928125003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45952.432928125003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45952.432928125003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45952.432928125003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45952.432928125003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45952.432928125003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45952.432928125003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45952.432928125003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45952.432928125003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45952.432928125003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45952.432928125003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45952.432928125003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45952.432928125003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45952.432928125003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45952.432928125003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45952.432928125003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45952.432928125003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45952.432928125003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45952.432928125003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45952.432928125003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45952.432928125003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45952.432928125003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45952.432928125003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45952.432928125003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45952.432928125003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45952.432928125003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45952.432928125003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45952.432928125003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45952.432928125003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45952.432928125003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45952.432928125003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45952.432928125003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45952.432928125003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45952.432928125003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45952.432928125003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45952.432928125003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45952.432928125003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45952.432928125003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45952.432928125003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45952.432928125003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45952.432928125003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45952.432928125003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45952.432928125003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45952.432928125003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45952.432928125003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45952.432928125003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45952.432928125003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45952.432928125003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45952.432928125003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45952.432928125003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45952.432928125003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45952.432928125003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45952.432928125003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45952.432928125003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45952.432928125003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45952.432928125003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45952.432928125003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45952.432928125003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45952.432928125003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ref="G482:G545" ca="1" si="8">IFERROR(NOW()-F482,"-")</f>
        <v>45952.432928125003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45952.432928125003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45952.432928125003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45952.432928125003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45952.432928125003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45952.432928125003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45952.432928125003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45952.432928125003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45952.432928125003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45952.432928125003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45952.432928125003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45952.432928125003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45952.432928125003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45952.432928125003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45952.432928125003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45952.432928125003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45952.432928125003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45952.432928125003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45952.432928125003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45952.432928125003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45952.432928125003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45952.432928125003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45952.432928125003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45952.432928125003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45952.432928125003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45952.432928125003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45952.432928125003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45952.432928125003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45952.432928125003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45952.432928125003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45952.432928125003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45952.432928125003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45952.432928125003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45952.432928125003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45952.432928125003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45952.432928125003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45952.432928125003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45952.432928125003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45952.432928125003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45952.432928125003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45952.432928125003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45952.432928125003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45952.432928125003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45952.432928125003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45952.432928125003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45952.432928125003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45952.432928125003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45952.432928125003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45952.432928125003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45952.432928125003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45952.432928125003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45952.432928125003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45952.432928125003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45952.432928125003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45952.432928125003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45952.432928125003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45952.432928125003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45952.432928125003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45952.432928125003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45952.432928125003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45952.432928125003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45952.432928125003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45952.432928125003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45952.432928125003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ref="G546:G609" ca="1" si="9">IFERROR(NOW()-F546,"-")</f>
        <v>45952.432928125003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45952.432928125003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45952.432928125003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45952.432928125003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45952.432928125003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45952.432928125003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45952.432928125003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45952.432928125003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45952.432928125003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45952.432928125003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45952.432928125003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45952.432928125003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45952.432928125003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45952.432928125003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45952.432928125003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45952.432928125003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45952.432928125003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45952.432928125003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45952.432928125003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45952.432928125003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45952.432928125003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45952.432928125003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45952.432928125003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45952.432928125003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45952.432928125003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45952.432928125003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45952.432928125003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45952.432928125003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45952.432928125003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45952.432928125003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45952.432928125003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45952.432928125003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45952.432928125003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45952.432928125003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45952.432928125003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45952.432928125003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45952.432928125003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45952.432928125003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45952.432928125003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45952.432928125003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45952.432928125003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45952.432928125003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45952.432928125003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45952.432928125003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45952.432928125003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45952.432928125003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45952.432928125003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45952.432928125003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45952.432928125003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45952.432928125003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45952.432928125003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45952.432928125003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45952.432928125003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45952.432928125003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45952.432928125003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45952.432928125003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45952.432928125003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45952.432928125003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45952.432928125003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45952.432928125003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45952.432928125003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45952.432928125003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45952.432928125003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45952.432928125003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ref="G610:G673" ca="1" si="10">IFERROR(NOW()-F610,"-")</f>
        <v>45952.432928125003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45952.432928125003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45952.432928125003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45952.432928125003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45952.432928125003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45952.432928125003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45952.432928125003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45952.432928125003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45952.432928125003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45952.432928125003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45952.432928125003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45952.432928125003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45952.432928125003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45952.432928125003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45952.432928125003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45952.432928125003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45952.432928125003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45952.432928125003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45952.432928125003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45952.432928125003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45952.432928125003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45952.432928125003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45952.432928125003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45952.432928125003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45952.432928125003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45952.432928125003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45952.432928125003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45952.432928125003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45952.432928125003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45952.432928125003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45952.432928125003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45952.432928125003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45952.432928125003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45952.432928125003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45952.432928125003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45952.432928125003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45952.432928125003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45952.432928125003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45952.432928125003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45952.432928125003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45952.432928125003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45952.432928125003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45952.432928125003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45952.432928125003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45952.432928125003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45952.432928125003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45952.432928125003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45952.432928125003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45952.432928125003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45952.432928125003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45952.432928125003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45952.432928125003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45952.432928125003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45952.432928125003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45952.432928125003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45952.432928125003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45952.432928125003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45952.432928125003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45952.432928125003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45952.432928125003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45952.432928125003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45952.432928125003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45952.432928125003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45952.432928125003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ref="G674:G737" ca="1" si="11">IFERROR(NOW()-F674,"-")</f>
        <v>45952.432928125003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45952.432928125003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45952.432928125003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45952.432928125003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45952.432928125003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45952.432928125003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45952.432928125003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45952.432928125003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45952.432928125003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45952.432928125003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45952.432928125003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45952.432928125003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45952.432928125003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45952.432928125003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45952.432928125003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45952.432928125003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45952.432928125003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45952.432928125003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45952.432928125003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45952.432928125003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45952.432928125003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45952.432928125003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45952.432928125003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45952.432928125003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45952.432928125003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45952.432928125003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45952.432928125003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45952.432928125003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45952.432928125003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45952.432928125003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45952.432928125003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45952.432928125003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45952.432928125003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45952.432928125003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45952.432928125003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45952.432928125003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45952.432928125003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45952.432928125003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45952.432928125003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45952.432928125003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45952.432928125003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45952.432928125003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45952.432928125003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45952.432928125003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45952.432928125003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45952.432928125003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45952.432928125003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45952.432928125003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45952.432928125003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45952.432928125003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45952.432928125003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45952.432928125003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45952.432928125003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45952.432928125003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45952.432928125003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45952.432928125003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45952.432928125003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45952.432928125003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45952.432928125003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45952.432928125003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45952.432928125003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45952.432928125003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45952.432928125003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45952.432928125003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ref="G738:G801" ca="1" si="12">IFERROR(NOW()-F738,"-")</f>
        <v>45952.432928125003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45952.432928125003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45952.432928125003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45952.432928125003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45952.432928125003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45952.432928125003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45952.432928125003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45952.432928125003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45952.432928125003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45952.432928125003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45952.432928125003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45952.432928125003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45952.432928125003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45952.432928125003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45952.432928125003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45952.432928125003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45952.432928125003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45952.432928125003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45952.432928125003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45952.432928125003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45952.432928125003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45952.432928125003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45952.432928125003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45952.432928125003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45952.432928125003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45952.432928125003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45952.432928125003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45952.432928125003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45952.432928125003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45952.432928125003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45952.432928125003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45952.432928125003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45952.432928125003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45952.432928125003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45952.432928125003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45952.432928125003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45952.432928125003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45952.432928125003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45952.432928125003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45952.432928125003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45952.432928125003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45952.432928125003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45952.432928125003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45952.432928125003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45952.432928125003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45952.432928125003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45952.432928125003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45952.432928125003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45952.432928125003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45952.432928125003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45952.432928125003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45952.432928125003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45952.432928125003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45952.432928125003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45952.432928125003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45952.432928125003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45952.432928125003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45952.432928125003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45952.432928125003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45952.432928125003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45952.432928125003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45952.432928125003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45952.432928125003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45952.432928125003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ref="G802:G865" ca="1" si="13">IFERROR(NOW()-F802,"-")</f>
        <v>45952.432928125003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45952.432928125003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45952.432928125003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45952.432928125003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45952.432928125003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45952.432928125003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45952.432928125003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45952.432928125003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45952.432928125003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45952.432928125003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45952.432928125003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45952.432928125003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45952.432928125003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45952.432928125003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45952.432928125003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45952.432928125003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45952.432928125003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45952.432928125003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45952.432928125003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45952.432928125003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45952.432928125003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45952.432928125003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45952.432928125003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45952.432928125003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45952.432928125003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45952.432928125003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45952.432928125003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45952.432928125003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45952.432928125003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45952.432928125003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45952.432928125003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45952.432928125003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45952.432928125003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45952.432928125003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45952.432928125003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45952.432928125003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45952.432928125003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45952.432928125003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45952.432928125003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45952.432928125003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45952.432928125003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45952.432928125003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45952.432928125003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45952.432928125003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45952.432928125003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45952.432928125003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45952.432928125003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45952.432928125003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45952.432928125003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45952.432928125003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45952.432928125003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45952.432928125003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45952.432928125003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45952.432928125003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45952.432928125003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45952.432928125003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45952.432928125003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45952.432928125003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45952.432928125003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45952.432928125003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45952.432928125003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45952.432928125003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45952.432928125003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45952.432928125003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ref="G866:G929" ca="1" si="14">IFERROR(NOW()-F866,"-")</f>
        <v>45952.432928125003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45952.432928125003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45952.432928125003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45952.432928125003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45952.432928125003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45952.432928125003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45952.432928125003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45952.432928125003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45952.432928125003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45952.432928125003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45952.432928125003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45952.432928125003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45952.432928125003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45952.432928125003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45952.432928125003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45952.432928125003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45952.432928125003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45952.432928125003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45952.432928125003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45952.432928125003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45952.432928125003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45952.432928125003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45952.432928125003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45952.432928125003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45952.432928125003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45952.432928125003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45952.432928125003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45952.432928125003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45952.432928125003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45952.432928125003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45952.432928125003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45952.432928125003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45952.432928125003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45952.432928125003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45952.432928125003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45952.432928125003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45952.432928125003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45952.432928125003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45952.432928125003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45952.432928125003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45952.432928125003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45952.432928125003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45952.432928125003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45952.432928125003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45952.432928125003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45952.432928125003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45952.432928125003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45952.432928125003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45952.432928125003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45952.432928125003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45952.432928125003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45952.432928125003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45952.432928125003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45952.432928125003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45952.432928125003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45952.432928125003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45952.432928125003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45952.432928125003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45952.432928125003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45952.432928125003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45952.432928125003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45952.432928125003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45952.432928125003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45952.432928125003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ref="G930:G993" ca="1" si="15">IFERROR(NOW()-F930,"-")</f>
        <v>45952.432928125003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45952.432928125003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45952.432928125003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45952.432928125003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45952.432928125003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45952.432928125003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45952.432928125003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45952.432928125003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45952.432928125003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45952.432928125003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45952.432928125003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45952.432928125003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45952.432928125003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45952.432928125003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45952.432928125003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45952.432928125003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45952.432928125003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45952.432928125003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45952.432928125003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45952.432928125003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45952.432928125003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45952.432928125003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45952.432928125003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45952.432928125003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45952.432928125003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45952.432928125003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45952.432928125003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45952.432928125003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45952.432928125003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45952.432928125003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45952.432928125003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45952.432928125003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45952.432928125003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45952.432928125003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45952.432928125003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45952.432928125003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45952.432928125003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45952.432928125003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45952.432928125003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45952.432928125003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45952.432928125003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45952.432928125003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45952.432928125003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45952.432928125003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45952.432928125003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45952.432928125003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45952.432928125003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45952.432928125003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45952.432928125003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45952.432928125003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45952.432928125003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45952.432928125003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45952.432928125003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45952.432928125003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45952.432928125003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45952.432928125003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45952.432928125003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45952.432928125003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45952.432928125003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45952.432928125003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45952.432928125003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45952.432928125003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45952.432928125003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45952.432928125003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ref="G994:G1057" ca="1" si="16">IFERROR(NOW()-F994,"-")</f>
        <v>45952.432928125003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45952.432928125003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45952.432928125003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45952.432928125003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45952.432928125003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45952.432928125003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45952.432928125003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45952.432928125003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45952.432928125003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45952.432928125003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45952.432928125003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45952.432928125003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45952.432928125003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45952.432928125003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45952.432928125003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45952.432928125003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45952.432928125003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45952.432928125003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45952.432928125003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45952.432928125003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45952.432928125003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45952.432928125003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45952.432928125003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45952.432928125003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45952.432928125003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45952.432928125003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45952.432928125003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45952.432928125003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45952.432928125003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45952.432928125003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45952.432928125003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45952.432928125003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45952.432928125003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45952.432928125003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45952.432928125003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45952.432928125003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45952.432928125003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45952.432928125003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45952.432928125003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45952.432928125003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45952.432928125003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45952.432928125003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45952.432928125003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45952.432928125003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45952.432928125003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45952.432928125003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45952.432928125003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45952.432928125003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45952.432928125003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45952.432928125003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45952.432928125003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45952.432928125003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45952.432928125003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45952.432928125003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45952.432928125003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45952.432928125003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45952.432928125003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45952.432928125003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45952.432928125003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45952.432928125003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45952.432928125003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45952.432928125003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45952.432928125003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45952.432928125003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ref="G1058:G1121" ca="1" si="17">IFERROR(NOW()-F1058,"-")</f>
        <v>45952.432928125003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45952.432928125003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45952.432928125003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45952.432928125003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45952.432928125003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45952.432928125003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45952.432928125003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45952.432928125003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45952.432928125003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45952.432928125003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45952.432928125003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45952.432928125003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45952.432928125003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45952.432928125003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45952.432928125003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45952.432928125003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45952.432928125003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45952.432928125003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45952.432928125003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45952.432928125003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45952.432928125003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45952.432928125003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45952.432928125003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45952.432928125003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45952.432928125003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45952.432928125003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45952.432928125003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45952.432928125003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45952.432928125003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45952.432928125003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45952.432928125003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45952.432928125003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45952.432928125003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45952.432928125003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45952.432928125003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45952.432928125003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45952.432928125003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45952.432928125003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45952.432928125003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45952.432928125003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45952.432928125003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45952.432928125003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45952.432928125003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45952.432928125003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45952.432928125003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45952.432928125003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45952.432928125003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45952.432928125003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45952.432928125003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45952.432928125003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45952.432928125003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45952.432928125003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45952.432928125003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45952.432928125003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45952.432928125003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45952.432928125003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45952.432928125003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45952.432928125003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45952.432928125003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45952.432928125003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45952.432928125003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45952.432928125003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45952.432928125003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45952.432928125003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ref="G1122:G1136" ca="1" si="18">IFERROR(NOW()-F1122,"-")</f>
        <v>45952.432928125003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45952.432928125003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45952.432928125003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45952.432928125003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45952.432928125003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45952.432928125003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45952.432928125003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45952.432928125003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45952.432928125003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45952.432928125003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45952.432928125003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45952.432928125003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45952.432928125003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45952.432928125003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45952.432928125003</v>
      </c>
      <c r="H1136" s="22"/>
      <c r="I1136" s="19" t="str">
        <f>IFERROR(VLOOKUP(D1136,DB!A:F,6,0),"")</f>
        <v/>
      </c>
      <c r="J1136" s="18" t="str">
        <f>IFERROR(VLOOKUP(D1136,DB!A:G,7,0),"")</f>
        <v/>
      </c>
      <c r="K1136" s="47"/>
      <c r="L1136" s="23" t="str">
        <f>IFERROR(VLOOKUP(D1136,DB!A:I,9,0),"")</f>
        <v/>
      </c>
    </row>
  </sheetData>
  <dataValidations count="2">
    <dataValidation allowBlank="1" showInputMessage="1" showErrorMessage="1" sqref="E1" xr:uid="{5914219A-CB83-432D-936A-CC0CB6F3982A}"/>
    <dataValidation type="list" allowBlank="1" showInputMessage="1" showErrorMessage="1" sqref="E2:E11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248.95221053240675</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95"/>
      <c r="E3" s="100"/>
      <c r="F3" s="125"/>
      <c r="G3" s="126">
        <f ca="1">IFERROR(NOW()-F3,"")</f>
        <v>45952.432928125003</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45952.432928125003</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45952.432928125003</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45952.432928125003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45952.432928125003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45952.432928125003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45952.432928125003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45952.432928125003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45952.432928125003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45952.432928125003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45952.432928125003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45952.432928125003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45952.432928125003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45952.432928125003</v>
      </c>
      <c r="H16" s="125"/>
      <c r="I16" s="121" t="str">
        <f>IFERROR(VLOOKUP(D16,DB!A:F,6,0),"")</f>
        <v/>
      </c>
      <c r="J16" s="121" t="str">
        <f>IFERROR(VLOOKUP(D16,DB!A:G,7,0),"")</f>
        <v/>
      </c>
      <c r="K16" s="127"/>
      <c r="L16" s="123" t="str">
        <f>IFERROR(VLOOKUP(D16,DB!A:I,9,0),"")</f>
        <v/>
      </c>
    </row>
    <row r="17" spans="1:12" ht="15" customHeight="1">
      <c r="A17" s="121"/>
      <c r="B17" s="121" t="str">
        <f>IFERROR(VLOOKUP(D17,DB!A:K,11,0),"")</f>
        <v>R4</v>
      </c>
      <c r="C17" s="122"/>
      <c r="D17" t="s">
        <v>38778</v>
      </c>
      <c r="E17" s="100"/>
      <c r="F17" s="125"/>
      <c r="G17" s="126">
        <f ca="1">IFERROR(NOW()-F17,"")</f>
        <v>45952.432928125003</v>
      </c>
      <c r="H17" s="125"/>
      <c r="I17" s="121" t="str">
        <f>IFERROR(VLOOKUP(D17,DB!A:F,6,0),"")</f>
        <v>Sceco</v>
      </c>
      <c r="J17" s="121" t="str">
        <f>IFERROR(VLOOKUP(D17,DB!A:G,7,0),"")</f>
        <v>In progress</v>
      </c>
      <c r="K17" s="127"/>
      <c r="L17" s="123" t="str">
        <f>IFERROR(VLOOKUP(D17,DB!A:I,9,0),"")</f>
        <v>Latis</v>
      </c>
    </row>
    <row r="18" spans="1:12" ht="15" customHeight="1">
      <c r="A18" s="121"/>
      <c r="B18" s="121" t="str">
        <f>IFERROR(VLOOKUP(D18,DB!A:K,11,0),"")</f>
        <v/>
      </c>
      <c r="C18" s="122"/>
      <c r="D18" s="123"/>
      <c r="E18" s="100"/>
      <c r="F18" s="125"/>
      <c r="G18" s="126">
        <f ca="1">IFERROR(NOW()-F18,"")</f>
        <v>45952.432928125003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45952.432928125003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45952.432928125003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45952.432928125003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45952.432928125003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45952.432928125003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45952.432928125003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45952.432928125003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45952.432928125003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45952.432928125003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45952.432928125003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45952.432928125003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45952.432928125003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45952.432928125003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45952.432928125003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45952.432928125003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45952.432928125003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45952.432928125003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45952.432928125003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45952.432928125003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45952.432928125003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45952.432928125003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45952.432928125003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45952.432928125003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45952.432928125003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45952.432928125003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45952.432928125003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45952.432928125003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45952.432928125003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45952.432928125003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45952.432928125003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45952.432928125003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45952.432928125003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45952.432928125003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45952.432928125003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45952.432928125003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45952.432928125003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45952.432928125003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45952.432928125003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45952.432928125003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45952.432928125003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45952.432928125003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45952.432928125003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45952.432928125003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45952.432928125003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45952.432928125003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45952.432928125003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45952.432928125003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45952.432928125003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45952.432928125003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45952.432928125003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45952.432928125003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45952.432928125003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45952.432928125003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45952.432928125003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45952.432928125003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45952.432928125003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45952.432928125003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45952.432928125003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45952.432928125003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45952.432928125003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45952.432928125003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45952.432928125003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45952.432928125003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45952.432928125003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45952.432928125003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45952.432928125003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45952.432928125003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45952.432928125003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45952.432928125003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45952.432928125003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45952.432928125003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45952.432928125003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45952.432928125003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45952.432928125003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45952.432928125003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45952.432928125003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45952.432928125003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45952.432928125003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45952.432928125003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45952.432928125003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45952.432928125003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45952.432928125003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45952.432928125003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45952.432928125003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45952.432928125003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45952.432928125003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45952.432928125003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45952.432928125003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45952.432928125003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45952.432928125003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45952.432928125003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45952.432928125003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45952.432928125003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45952.432928125003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45952.432928125003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45952.432928125003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45952.432928125003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45952.432928125003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45952.432928125003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45952.432928125003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45952.432928125003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45952.432928125003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45952.432928125003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45952.432928125003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45952.432928125003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45952.432928125003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45952.432928125003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45952.432928125003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45952.432928125003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45952.432928125003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45952.432928125003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45952.432928125003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45952.432928125003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45952.432928125003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45952.432928125003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45952.432928125003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45952.432928125003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45952.432928125003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45952.432928125003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45952.432928125003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45952.432928125003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45952.432928125003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45952.432928125003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45952.432928125003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45952.432928125003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45952.432928125003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45952.432928125003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45952.432928125003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45952.432928125003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45952.432928125003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45952.432928125003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45952.432928125003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45952.432928125003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45952.432928125003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45952.432928125003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45952.432928125003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45952.432928125003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45952.432928125003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45952.432928125003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45952.432928125003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45952.432928125003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45952.432928125003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45952.432928125003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45952.432928125003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45952.432928125003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45952.432928125003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45952.432928125003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45952.432928125003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45952.432928125003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45952.432928125003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45952.432928125003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45952.432928125003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45952.432928125003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45952.432928125003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45952.432928125003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45952.432928125003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45952.432928125003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45952.432928125003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45952.432928125003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45952.432928125003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45952.432928125003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45952.432928125003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45952.432928125003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45952.432928125003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45952.432928125003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45952.432928125003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45952.432928125003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45952.432928125003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45952.432928125003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45952.432928125003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45952.432928125003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45952.432928125003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45952.432928125003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45952.432928125003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45952.432928125003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45952.432928125003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45952.432928125003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45952.432928125003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45952.432928125003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45952.432928125003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45952.432928125003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45952.432928125003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45952.432928125003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45952.432928125003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45952.432928125003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45952.432928125003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45952.432928125003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45952.432928125003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45952.432928125003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45952.432928125003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45952.432928125003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45952.432928125003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45952.432928125003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45952.432928125003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45952.432928125003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45952.432928125003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45952.432928125003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45952.432928125003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45952.432928125003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45952.432928125003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45952.432928125003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45952.432928125003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45952.432928125003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45952.432928125003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45952.432928125003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45952.432928125003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45952.432928125003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45952.432928125003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45952.432928125003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45952.432928125003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45952.432928125003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45952.432928125003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45952.432928125003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45952.432928125003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45952.432928125003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45952.432928125003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45952.432928125003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45952.432928125003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45952.432928125003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45952.432928125003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45952.432928125003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45952.432928125003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45952.432928125003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45952.432928125003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45952.432928125003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45952.432928125003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45952.432928125003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45952.432928125003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45952.432928125003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45952.432928125003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45952.432928125003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45952.432928125003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45952.432928125003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45952.432928125003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45952.432928125003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45952.432928125003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45952.432928125003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45952.432928125003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45952.432928125003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45952.432928125003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45952.432928125003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45952.432928125003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45952.432928125003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45952.432928125003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45952.432928125003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45952.432928125003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45952.432928125003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45952.432928125003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45952.432928125003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45952.432928125003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45952.432928125003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45952.432928125003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45952.432928125003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45952.432928125003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45952.432928125003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45952.432928125003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45952.432928125003</v>
      </c>
      <c r="H275" s="125"/>
      <c r="I275" s="121" t="str">
        <f>IFERROR(VLOOKUP(D275,DB!A:F,6,0),"")</f>
        <v/>
      </c>
      <c r="J275" s="121" t="str">
        <f>IFERROR(VLOOKUP(D275,DB!A:G,7,0),"")</f>
        <v/>
      </c>
      <c r="K275" s="127"/>
      <c r="L275" s="123" t="str">
        <f>IFERROR(VLOOKUP(D275,DB!A:I,9,0),"")</f>
        <v/>
      </c>
    </row>
    <row r="276" spans="1:12" ht="15" customHeight="1">
      <c r="A276" s="128"/>
      <c r="B276" s="128" t="str">
        <f>IFERROR(VLOOKUP(D276,DB!A:K,11,0),"")</f>
        <v/>
      </c>
      <c r="C276" s="129"/>
      <c r="D276" s="130"/>
      <c r="E276" s="131"/>
      <c r="F276" s="132"/>
      <c r="G276" s="133">
        <f ca="1">IFERROR(NOW()-F276,"")</f>
        <v>45952.432928125003</v>
      </c>
      <c r="H276" s="132"/>
      <c r="I276" s="128" t="str">
        <f>IFERROR(VLOOKUP(D276,DB!A:F,6,0),"")</f>
        <v/>
      </c>
      <c r="J276" s="128" t="str">
        <f>IFERROR(VLOOKUP(D276,DB!A:G,7,0),"")</f>
        <v/>
      </c>
      <c r="K276" s="134"/>
      <c r="L276" s="130" t="str">
        <f>IFERROR(VLOOKUP(D276,DB!A:I,9,0),"")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2"/>
  <sheetViews>
    <sheetView tabSelected="1" workbookViewId="0">
      <selection activeCell="D7" sqref="D7"/>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39092</v>
      </c>
      <c r="B2" s="37" t="str">
        <f>IFERROR(VLOOKUP(D2,DB!A:K,11,0),"")</f>
        <v>R5</v>
      </c>
      <c r="C2" s="37">
        <v>3</v>
      </c>
      <c r="D2" s="120" t="s">
        <v>36034</v>
      </c>
      <c r="E2" s="37" t="s">
        <v>38998</v>
      </c>
      <c r="F2" s="38">
        <v>45891.832060185188</v>
      </c>
      <c r="G2" s="146">
        <f ca="1">IFERROR(NOW()-F2,"")</f>
        <v>60.600867939814634</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26.244050810186309</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7.6613540509279119</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39079</v>
      </c>
      <c r="F5" s="155">
        <v>45948.661111111112</v>
      </c>
      <c r="G5" s="156">
        <f ca="1">IFERROR(NOW()-F5,"")</f>
        <v>3.7718170138905407</v>
      </c>
      <c r="H5" s="155">
        <v>45948.661111111112</v>
      </c>
      <c r="I5" s="154" t="str">
        <f>IFERROR(VLOOKUP(D5,DB!A:F,6,0),"")</f>
        <v>SCECO</v>
      </c>
      <c r="J5" s="154" t="str">
        <f>IFERROR(VLOOKUP(D5,DB!A:G,7,0),"")</f>
        <v>Dead</v>
      </c>
      <c r="K5" s="154" t="s">
        <v>39099</v>
      </c>
      <c r="L5" s="154" t="str">
        <f>IFERROR(VLOOKUP(D5,DB!A:I,9,0),"")</f>
        <v>Latis</v>
      </c>
    </row>
    <row r="6" spans="1:13" ht="15">
      <c r="A6" s="161"/>
      <c r="B6" s="161" t="str">
        <f>IFERROR(VLOOKUP(D6,DB!A:K,11,0),"")</f>
        <v/>
      </c>
      <c r="C6" s="161"/>
      <c r="D6" s="161"/>
      <c r="E6" s="161"/>
      <c r="F6" s="162"/>
      <c r="G6" s="163">
        <f ca="1">IFERROR(NOW()-F6,"")</f>
        <v>45952.432928125003</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45952.432928125003</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45952.432928125003</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45952.432928125003</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45952.432928125003</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45952.432928125003</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45952.432928125003</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45952.432928125003</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45952.432928125003</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45952.432928125003</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45952.432928125003</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45952.432928125003</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45952.432928125003</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45952.432928125003</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45952.432928125003</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45952.432928125003</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45952.432928125003</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45952.432928125003</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45952.432928125003</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45952.432928125003</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45952.432928125003</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45952.432928125003</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45952.432928125003</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45952.432928125003</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45952.432928125003</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45952.432928125003</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45952.432928125003</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45952.432928125003</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45952.432928125003</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45952.432928125003</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45952.432928125003</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45952.432928125003</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45952.432928125003</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45952.432928125003</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45952.432928125003</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45952.432928125003</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45952.432928125003</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45952.432928125003</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45952.432928125003</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45952.432928125003</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45952.432928125003</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45952.432928125003</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45952.432928125003</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45952.432928125003</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45952.432928125003</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45952.432928125003</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45952.432928125003</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45952.432928125003</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45952.432928125003</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45952.432928125003</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45952.432928125003</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45952.432928125003</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45952.432928125003</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45952.432928125003</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45952.432928125003</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45952.432928125003</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45952.432928125003</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45952.432928125003</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45952.432928125003</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45952.432928125003</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45952.432928125003</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45952.432928125003</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45952.432928125003</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45952.432928125003</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45952.432928125003</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45952.432928125003</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45952.432928125003</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45952.432928125003</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45952.432928125003</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45952.432928125003</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45952.432928125003</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45952.432928125003</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45952.432928125003</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45952.432928125003</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45952.432928125003</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45952.432928125003</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45952.432928125003</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45952.432928125003</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45952.432928125003</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45952.432928125003</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45952.432928125003</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45952.432928125003</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45952.432928125003</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45952.432928125003</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45952.432928125003</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45952.432928125003</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45952.432928125003</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45952.432928125003</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45952.432928125003</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45952.432928125003</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45952.432928125003</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45952.432928125003</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45952.432928125003</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45952.432928125003</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45952.432928125003</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45952.432928125003</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45952.432928125003</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45952.432928125003</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45952.432928125003</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45952.432928125003</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45952.432928125003</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45952.432928125003</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45952.432928125003</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45952.432928125003</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45952.432928125003</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45952.432928125003</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45952.432928125003</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45952.432928125003</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45952.432928125003</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45952.432928125003</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45952.432928125003</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45952.432928125003</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45952.432928125003</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45952.432928125003</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45952.432928125003</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45952.432928125003</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45952.432928125003</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45952.432928125003</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45952.432928125003</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45952.432928125003</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45952.432928125003</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45952.432928125003</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45952.432928125003</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45952.432928125003</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45952.432928125003</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45952.432928125003</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45952.432928125003</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45952.432928125003</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45952.432928125003</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45952.432928125003</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45952.432928125003</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45952.432928125003</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45952.432928125003</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45952.432928125003</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45952.432928125003</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45952.432928125003</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45952.432928125003</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45952.432928125003</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45952.432928125003</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45952.432928125003</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45952.432928125003</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45952.432928125003</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45952.432928125003</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45952.432928125003</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45952.432928125003</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45952.432928125003</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45952.432928125003</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45952.432928125003</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45952.432928125003</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45952.432928125003</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45952.432928125003</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45952.432928125003</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45952.432928125003</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45952.432928125003</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45952.432928125003</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45952.432928125003</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45952.432928125003</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45952.432928125003</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45952.432928125003</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45952.432928125003</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45952.432928125003</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45952.432928125003</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45952.432928125003</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45952.432928125003</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45952.432928125003</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45952.432928125003</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45952.432928125003</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45952.432928125003</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45952.432928125003</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45952.432928125003</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45952.432928125003</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45952.432928125003</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45952.432928125003</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45952.432928125003</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45952.432928125003</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45952.432928125003</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45952.432928125003</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45952.432928125003</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45952.432928125003</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45952.432928125003</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45952.432928125003</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45952.432928125003</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45952.432928125003</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45952.432928125003</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45952.432928125003</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45952.432928125003</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45952.432928125003</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45952.432928125003</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45952.432928125003</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45952.432928125003</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45952.432928125003</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45952.432928125003</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45952.432928125003</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45952.432928125003</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45952.432928125003</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45952.432928125003</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45952.432928125003</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45952.432928125003</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45952.432928125003</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45952.432928125003</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45952.432928125003</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45952.432928125003</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45952.432928125003</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45952.432928125003</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45952.432928125003</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45952.432928125003</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45952.432928125003</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45952.432928125003</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45952.432928125003</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45952.432928125003</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45952.432928125003</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45952.432928125003</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45952.432928125003</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45952.432928125003</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45952.432928125003</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45952.432928125003</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45952.432928125003</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45952.432928125003</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45952.432928125003</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45952.432928125003</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45952.432928125003</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45952.432928125003</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45952.432928125003</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45952.432928125003</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45952.432928125003</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45952.432928125003</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45952.432928125003</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45952.432928125003</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45952.432928125003</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45952.432928125003</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45952.432928125003</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45952.432928125003</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45952.432928125003</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45952.432928125003</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45952.432928125003</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45952.432928125003</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45952.432928125003</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45952.432928125003</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45952.432928125003</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45952.432928125003</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45952.432928125003</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45952.432928125003</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45952.432928125003</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45952.432928125003</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45952.432928125003</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45952.432928125003</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45952.432928125003</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45952.432928125003</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45952.432928125003</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45952.432928125003</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45952.432928125003</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45952.432928125003</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45952.432928125003</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45952.432928125003</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45952.432928125003</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45952.432928125003</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45952.432928125003</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45952.432928125003</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45952.432928125003</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45952.432928125003</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45952.432928125003</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45952.432928125003</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45952.432928125003</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45952.432928125003</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45952.432928125003</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45952.432928125003</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45952.432928125003</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45952.432928125003</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45952.432928125003</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45952.432928125003</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45952.432928125003</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45952.432928125003</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45952.432928125003</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45952.432928125003</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45952.432928125003</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45952.432928125003</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45952.432928125003</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45952.432928125003</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45952.432928125003</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45952.432928125003</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45952.432928125003</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45952.432928125003</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45952.432928125003</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45952.432928125003</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45952.432928125003</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45952.432928125003</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45952.432928125003</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45952.432928125003</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45952.432928125003</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45952.432928125003</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45952.432928125003</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45952.432928125003</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45952.432928125003</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45952.432928125003</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45952.432928125003</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45952.432928125003</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45952.432928125003</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45952.432928125003</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45952.432928125003</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45952.432928125003</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45952.432928125003</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45952.432928125003</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45952.432928125003</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45952.432928125003</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45952.432928125003</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45952.432928125003</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45952.432928125003</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45952.432928125003</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45952.432928125003</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45952.432928125003</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45952.432928125003</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45952.432928125003</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45952.432928125003</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45952.432928125003</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45952.432928125003</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45952.432928125003</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45952.432928125003</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45952.432928125003</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45952.432928125003</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45952.432928125003</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45952.432928125003</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45952.432928125003</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45952.432928125003</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45952.432928125003</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45952.432928125003</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45952.432928125003</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45952.432928125003</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45952.432928125003</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45952.432928125003</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45952.432928125003</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45952.432928125003</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45952.432928125003</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45952.432928125003</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45952.432928125003</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45952.432928125003</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45952.432928125003</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45952.432928125003</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45952.432928125003</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45952.432928125003</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45952.432928125003</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45952.432928125003</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45952.432928125003</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45952.432928125003</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45952.432928125003</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45952.432928125003</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45952.432928125003</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45952.432928125003</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45952.432928125003</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45952.432928125003</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45952.432928125003</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45952.432928125003</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45952.432928125003</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45952.432928125003</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45952.432928125003</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45952.432928125003</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45952.432928125003</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45952.432928125003</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45952.432928125003</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45952.432928125003</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45952.432928125003</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45952.432928125003</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45952.432928125003</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45952.432928125003</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45952.432928125003</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45952.432928125003</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45952.432928125003</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45952.432928125003</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45952.432928125003</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45952.432928125003</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45952.432928125003</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45952.432928125003</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45952.432928125003</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45952.432928125003</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45952.432928125003</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45952.432928125003</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45952.432928125003</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45952.432928125003</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45952.432928125003</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45952.432928125003</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45952.432928125003</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45952.432928125003</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45952.432928125003</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45952.432928125003</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45952.432928125003</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45952.432928125003</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45952.432928125003</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45952.432928125003</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45952.432928125003</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45952.432928125003</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45952.432928125003</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45952.432928125003</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45952.432928125003</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45952.432928125003</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45952.432928125003</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45952.432928125003</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45952.432928125003</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45952.432928125003</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45952.432928125003</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45952.432928125003</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45952.432928125003</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45952.432928125003</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45952.432928125003</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45952.432928125003</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45952.432928125003</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45952.432928125003</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45952.432928125003</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45952.432928125003</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45952.432928125003</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45952.432928125003</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45952.432928125003</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45952.432928125003</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45952.432928125003</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45952.432928125003</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45952.432928125003</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45952.432928125003</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45952.432928125003</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45952.432928125003</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45952.432928125003</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45952.432928125003</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45952.432928125003</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45952.432928125003</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45952.432928125003</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45952.432928125003</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45952.432928125003</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45952.432928125003</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45952.432928125003</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45952.432928125003</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45952.432928125003</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45952.432928125003</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45952.432928125003</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45952.432928125003</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45952.432928125003</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45952.432928125003</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45952.432928125003</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45952.432928125003</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45952.432928125003</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45952.432928125003</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45952.432928125003</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45952.432928125003</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45952.432928125003</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45952.432928125003</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45952.432928125003</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45952.432928125003</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45952.432928125003</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45952.432928125003</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45952.432928125003</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45952.432928125003</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45952.432928125003</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45952.432928125003</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45952.432928125003</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45952.432928125003</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45952.432928125003</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45952.432928125003</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45952.432928125003</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45952.432928125003</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45952.432928125003</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45952.432928125003</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45952.432928125003</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45952.432928125003</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45952.432928125003</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45952.432928125003</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45952.432928125003</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45952.432928125003</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45952.432928125003</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45952.432928125003</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45952.432928125003</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45952.432928125003</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45952.432928125003</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45952.432928125003</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45952.432928125003</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45952.432928125003</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45952.432928125003</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45952.432928125003</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45952.432928125003</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45952.432928125003</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45952.432928125003</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45952.432928125003</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45952.432928125003</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45952.432928125003</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45952.432928125003</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45952.432928125003</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45952.432928125003</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45952.432928125003</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45952.432928125003</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45952.432928125003</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45952.432928125003</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45952.432928125003</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45952.432928125003</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45952.432928125003</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45952.432928125003</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45952.432928125003</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45952.432928125003</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45952.432928125003</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45952.432928125003</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45952.432928125003</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45952.432928125003</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45952.432928125003</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45952.432928125003</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45952.432928125003</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45952.432928125003</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45952.432928125003</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45952.432928125003</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45952.432928125003</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45952.432928125003</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45952.432928125003</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45952.432928125003</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45952.432928125003</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45952.432928125003</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29" ht="15"/>
    <row r="1331" ht="15"/>
    <row r="1332"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2"/>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4.7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45952.432928125003</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45952.432928125003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45952.432928125003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45952.432928125003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45952.432928125003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45952.432928125003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45952.432928125003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45952.432928125003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45952.432928125003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45952.432928125003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45952.432928125003</v>
      </c>
      <c r="H12" s="109"/>
      <c r="I12" s="105" t="str">
        <f>IFERROR(VLOOKUP(D12,DB!A:F,6,0),"")</f>
        <v/>
      </c>
      <c r="J12" s="104" t="str">
        <f>IFERROR(VLOOKUP(D12,DB!A:G,7,0),"")</f>
        <v/>
      </c>
      <c r="K12" s="110"/>
      <c r="L12" s="111" t="str">
        <f>IFERROR(VLOOKUP(D12,DB!A:I,9,0),"")</f>
        <v/>
      </c>
    </row>
  </sheetData>
  <dataValidations count="2">
    <dataValidation allowBlank="1" showInputMessage="1" showErrorMessage="1" sqref="E1" xr:uid="{380493DB-286A-4683-AF55-C78F04945A49}"/>
    <dataValidation type="list" allowBlank="1" showInputMessage="1" showErrorMessage="1" sqref="E2:E1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2025-10-22T07:23:27Z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